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assa\Desktop\"/>
    </mc:Choice>
  </mc:AlternateContent>
  <xr:revisionPtr revIDLastSave="0" documentId="13_ncr:1_{489B0EDE-CADD-43D5-86FC-67344FDBC58C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Equipes " sheetId="1" r:id="rId1"/>
    <sheet name="MG" sheetId="2" r:id="rId2"/>
    <sheet name="MF" sheetId="3" r:id="rId3"/>
    <sheet name="BG" sheetId="4" r:id="rId4"/>
    <sheet name="BF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" i="3" l="1"/>
  <c r="T14" i="3"/>
  <c r="T16" i="3"/>
  <c r="T3" i="5"/>
  <c r="T4" i="5"/>
  <c r="T9" i="5"/>
  <c r="T11" i="5"/>
  <c r="T10" i="5"/>
  <c r="T5" i="5"/>
  <c r="T8" i="5"/>
  <c r="T6" i="5"/>
  <c r="T15" i="5"/>
  <c r="T7" i="5"/>
  <c r="T12" i="5"/>
  <c r="T17" i="5"/>
  <c r="T19" i="5"/>
  <c r="T18" i="5"/>
  <c r="T16" i="5"/>
  <c r="T13" i="5"/>
  <c r="T14" i="5"/>
  <c r="R6" i="5"/>
  <c r="R12" i="5"/>
  <c r="R5" i="5"/>
  <c r="R3" i="5"/>
  <c r="R16" i="5"/>
  <c r="R11" i="5"/>
  <c r="R4" i="5"/>
  <c r="R14" i="5"/>
  <c r="R18" i="5"/>
  <c r="R9" i="5"/>
  <c r="R15" i="5"/>
  <c r="R8" i="5"/>
  <c r="R10" i="5"/>
  <c r="R17" i="5"/>
  <c r="R19" i="5"/>
  <c r="R7" i="5"/>
  <c r="R13" i="5"/>
  <c r="L6" i="5"/>
  <c r="L12" i="5"/>
  <c r="L5" i="5"/>
  <c r="L3" i="5"/>
  <c r="L16" i="5"/>
  <c r="L11" i="5"/>
  <c r="L4" i="5"/>
  <c r="L14" i="5"/>
  <c r="L18" i="5"/>
  <c r="L9" i="5"/>
  <c r="L15" i="5"/>
  <c r="L8" i="5"/>
  <c r="L10" i="5"/>
  <c r="L17" i="5"/>
  <c r="L19" i="5"/>
  <c r="L7" i="5"/>
  <c r="L13" i="5"/>
  <c r="R15" i="4"/>
  <c r="R8" i="4"/>
  <c r="R23" i="4"/>
  <c r="R7" i="4"/>
  <c r="R4" i="4"/>
  <c r="R9" i="4"/>
  <c r="R17" i="4"/>
  <c r="R18" i="4"/>
  <c r="R6" i="4"/>
  <c r="R5" i="4"/>
  <c r="R14" i="4"/>
  <c r="R12" i="4"/>
  <c r="R22" i="4"/>
  <c r="R16" i="4"/>
  <c r="R3" i="4"/>
  <c r="T3" i="4" s="1"/>
  <c r="R11" i="4"/>
  <c r="R19" i="4"/>
  <c r="R10" i="4"/>
  <c r="R20" i="4"/>
  <c r="R13" i="4"/>
  <c r="R21" i="4"/>
  <c r="L15" i="4"/>
  <c r="L8" i="4"/>
  <c r="L23" i="4"/>
  <c r="L7" i="4"/>
  <c r="L4" i="4"/>
  <c r="L9" i="4"/>
  <c r="L17" i="4"/>
  <c r="L18" i="4"/>
  <c r="L6" i="4"/>
  <c r="L5" i="4"/>
  <c r="L14" i="4"/>
  <c r="L12" i="4"/>
  <c r="L22" i="4"/>
  <c r="L16" i="4"/>
  <c r="L3" i="4"/>
  <c r="L11" i="4"/>
  <c r="L19" i="4"/>
  <c r="L10" i="4"/>
  <c r="L20" i="4"/>
  <c r="L13" i="4"/>
  <c r="L21" i="4"/>
  <c r="R7" i="3"/>
  <c r="R9" i="3"/>
  <c r="R13" i="3"/>
  <c r="R4" i="3"/>
  <c r="R5" i="3"/>
  <c r="R3" i="3"/>
  <c r="R16" i="3"/>
  <c r="R14" i="3"/>
  <c r="R12" i="3"/>
  <c r="R8" i="3"/>
  <c r="R10" i="3"/>
  <c r="R11" i="3"/>
  <c r="R6" i="3"/>
  <c r="R15" i="3"/>
  <c r="L7" i="3"/>
  <c r="T7" i="3" s="1"/>
  <c r="L9" i="3"/>
  <c r="T9" i="3" s="1"/>
  <c r="L13" i="3"/>
  <c r="T13" i="3" s="1"/>
  <c r="L4" i="3"/>
  <c r="T4" i="3" s="1"/>
  <c r="L5" i="3"/>
  <c r="T5" i="3" s="1"/>
  <c r="L3" i="3"/>
  <c r="L16" i="3"/>
  <c r="L14" i="3"/>
  <c r="L12" i="3"/>
  <c r="T12" i="3" s="1"/>
  <c r="L8" i="3"/>
  <c r="T8" i="3" s="1"/>
  <c r="L10" i="3"/>
  <c r="T10" i="3" s="1"/>
  <c r="L11" i="3"/>
  <c r="T11" i="3" s="1"/>
  <c r="L6" i="3"/>
  <c r="T6" i="3" s="1"/>
  <c r="L15" i="3"/>
  <c r="T15" i="3" s="1"/>
  <c r="R11" i="2"/>
  <c r="R4" i="2"/>
  <c r="R7" i="2"/>
  <c r="R19" i="2"/>
  <c r="R3" i="2"/>
  <c r="T3" i="2" s="1"/>
  <c r="R5" i="2"/>
  <c r="R14" i="2"/>
  <c r="R8" i="2"/>
  <c r="R16" i="2"/>
  <c r="R12" i="2"/>
  <c r="R17" i="2"/>
  <c r="R18" i="2"/>
  <c r="R15" i="2"/>
  <c r="R22" i="2"/>
  <c r="R6" i="2"/>
  <c r="R13" i="2"/>
  <c r="R9" i="2"/>
  <c r="R10" i="2"/>
  <c r="R20" i="2"/>
  <c r="R21" i="2"/>
  <c r="L4" i="2"/>
  <c r="L7" i="2"/>
  <c r="L19" i="2"/>
  <c r="L3" i="2"/>
  <c r="L5" i="2"/>
  <c r="L14" i="2"/>
  <c r="L8" i="2"/>
  <c r="L16" i="2"/>
  <c r="L12" i="2"/>
  <c r="L17" i="2"/>
  <c r="L11" i="2"/>
  <c r="L18" i="2"/>
  <c r="L15" i="2"/>
  <c r="L22" i="2"/>
  <c r="L6" i="2"/>
  <c r="L13" i="2"/>
  <c r="L9" i="2"/>
  <c r="L10" i="2"/>
  <c r="L20" i="2"/>
  <c r="L21" i="2"/>
  <c r="T22" i="4" l="1"/>
  <c r="T12" i="4"/>
  <c r="T7" i="4"/>
  <c r="T11" i="4"/>
  <c r="T18" i="4"/>
  <c r="T6" i="4"/>
  <c r="T21" i="4"/>
  <c r="T20" i="4"/>
  <c r="T14" i="4"/>
  <c r="T9" i="4"/>
  <c r="T4" i="4"/>
  <c r="T18" i="2"/>
  <c r="T21" i="2"/>
  <c r="T13" i="2"/>
  <c r="T16" i="2"/>
  <c r="T13" i="4"/>
  <c r="T19" i="4"/>
  <c r="T16" i="4"/>
  <c r="T5" i="4"/>
  <c r="T17" i="4"/>
  <c r="T23" i="4"/>
  <c r="T10" i="4"/>
  <c r="T8" i="4"/>
  <c r="T15" i="4"/>
  <c r="T20" i="2"/>
  <c r="T11" i="2"/>
  <c r="T6" i="2"/>
  <c r="T17" i="2"/>
  <c r="T14" i="2"/>
  <c r="T10" i="2"/>
  <c r="T22" i="2"/>
  <c r="T5" i="2"/>
  <c r="T9" i="2"/>
  <c r="T4" i="2"/>
  <c r="T15" i="2"/>
  <c r="T12" i="2"/>
  <c r="T8" i="2"/>
  <c r="T19" i="2"/>
  <c r="T7" i="2"/>
</calcChain>
</file>

<file path=xl/sharedStrings.xml><?xml version="1.0" encoding="utf-8"?>
<sst xmlns="http://schemas.openxmlformats.org/spreadsheetml/2006/main" count="918" uniqueCount="217">
  <si>
    <t>Etablissement</t>
  </si>
  <si>
    <t>Equipe</t>
  </si>
  <si>
    <t>Catégorie</t>
  </si>
  <si>
    <t>SS/E</t>
  </si>
  <si>
    <t>Dossard</t>
  </si>
  <si>
    <t>SRB</t>
  </si>
  <si>
    <t>Hugo Ballandrat</t>
  </si>
  <si>
    <t>Quentin Lardaud</t>
  </si>
  <si>
    <t>Louis Mehlem</t>
  </si>
  <si>
    <t>Maël Toulet</t>
  </si>
  <si>
    <t>Nils Bellefin</t>
  </si>
  <si>
    <t>Lucas Margueritain</t>
  </si>
  <si>
    <t>Lola Desvignes</t>
  </si>
  <si>
    <t>Agate Laurent</t>
  </si>
  <si>
    <t>Olivia Peyreron</t>
  </si>
  <si>
    <t>Naia Roland</t>
  </si>
  <si>
    <t>Paul Desvignes</t>
  </si>
  <si>
    <t>Sandro Souzy</t>
  </si>
  <si>
    <t>BG</t>
  </si>
  <si>
    <t>MF</t>
  </si>
  <si>
    <t>MG</t>
  </si>
  <si>
    <t>SS</t>
  </si>
  <si>
    <t>Colonne1</t>
  </si>
  <si>
    <t>Etablissement2</t>
  </si>
  <si>
    <t>Classement</t>
  </si>
  <si>
    <t>JOUR 1</t>
  </si>
  <si>
    <t>VTT-O</t>
  </si>
  <si>
    <t>Canoë</t>
  </si>
  <si>
    <t>VTT - Pistolet</t>
  </si>
  <si>
    <t>Triathlon</t>
  </si>
  <si>
    <t>JOUR 2</t>
  </si>
  <si>
    <t>Hydro</t>
  </si>
  <si>
    <t>CO-Sprint</t>
  </si>
  <si>
    <t>Canoraft</t>
  </si>
  <si>
    <t>VTT Mania</t>
  </si>
  <si>
    <t>Sauvetage</t>
  </si>
  <si>
    <t>Equipe2</t>
  </si>
  <si>
    <t>Soline LAVERGNE</t>
  </si>
  <si>
    <t>Aryane JOSSERAND</t>
  </si>
  <si>
    <t>Ambérieu</t>
  </si>
  <si>
    <t>Margot CLÉMENT</t>
  </si>
  <si>
    <t>Maëva PERRET</t>
  </si>
  <si>
    <t xml:space="preserve">Louise AUBERGER </t>
  </si>
  <si>
    <t>Marie LEPOLARD</t>
  </si>
  <si>
    <t xml:space="preserve">Maxence VANGULK </t>
  </si>
  <si>
    <t>Gabriel DURZFFOURG</t>
  </si>
  <si>
    <t xml:space="preserve">Heearii TUNOA </t>
  </si>
  <si>
    <t>Ethan INGLELAERE</t>
  </si>
  <si>
    <t xml:space="preserve">Cloé WIMART </t>
  </si>
  <si>
    <t>Nina LIEUTARD</t>
  </si>
  <si>
    <t>E</t>
  </si>
  <si>
    <t>BF</t>
  </si>
  <si>
    <t>Poncin</t>
  </si>
  <si>
    <t>FLAMAND Loan</t>
  </si>
  <si>
    <t>BOSSU Corentin</t>
  </si>
  <si>
    <t>MORVAN Eli</t>
  </si>
  <si>
    <t>MARVIE Virgile</t>
  </si>
  <si>
    <t>LEMOINE Quentin</t>
  </si>
  <si>
    <t>FRESIL CHENU Enzo</t>
  </si>
  <si>
    <t>COUDURIER-C Camille</t>
  </si>
  <si>
    <t>BOCACCIO Noélise</t>
  </si>
  <si>
    <t>GERMAIN Manon</t>
  </si>
  <si>
    <t>EL MAY Julie</t>
  </si>
  <si>
    <t>MARDUEL Lucas</t>
  </si>
  <si>
    <t>DUPONT Renata</t>
  </si>
  <si>
    <t>LAURO N Clément</t>
  </si>
  <si>
    <t>MARVIE Lucien</t>
  </si>
  <si>
    <t>COIRON Gabin</t>
  </si>
  <si>
    <t>SACCHINELLI Alessio</t>
  </si>
  <si>
    <t>RIGOLLET Noah</t>
  </si>
  <si>
    <t>RYNOIS Lucas</t>
  </si>
  <si>
    <t>THIELE-M Soan</t>
  </si>
  <si>
    <t>THEVENARD C Louca</t>
  </si>
  <si>
    <t>MM</t>
  </si>
  <si>
    <t>MERLE Leone</t>
  </si>
  <si>
    <t>MULTIN Alyson</t>
  </si>
  <si>
    <t>MULTIN Lorine</t>
  </si>
  <si>
    <t>OMET Axelle</t>
  </si>
  <si>
    <t>CATHERIN Pauline</t>
  </si>
  <si>
    <t>CHARBONNIER Paul</t>
  </si>
  <si>
    <t>BM</t>
  </si>
  <si>
    <t>JO</t>
  </si>
  <si>
    <t>DUPONT Darwin</t>
  </si>
  <si>
    <t>FAURE Méline</t>
  </si>
  <si>
    <t>Romane GAGNOLET</t>
  </si>
  <si>
    <t>Léa VUILLOT</t>
  </si>
  <si>
    <t>Charline BIHAN</t>
  </si>
  <si>
    <t>Célya DESPLANCHE </t>
  </si>
  <si>
    <t>Saint André</t>
  </si>
  <si>
    <t>Lagnieu</t>
  </si>
  <si>
    <t>Nolan GONIN</t>
  </si>
  <si>
    <t>Clément TISSERAND</t>
  </si>
  <si>
    <t>Rémi DROUHIN</t>
  </si>
  <si>
    <t>Axel MIRALLES</t>
  </si>
  <si>
    <t>Louis PIN</t>
  </si>
  <si>
    <t>Loïc TENAND</t>
  </si>
  <si>
    <t>Nino PROST</t>
  </si>
  <si>
    <t>Jérémy ROUSSEAU</t>
  </si>
  <si>
    <t>Alice JALON TRIGON</t>
  </si>
  <si>
    <t>Zoé ROLLAND</t>
  </si>
  <si>
    <t>Prune RODRIGUES</t>
  </si>
  <si>
    <t>Hugo BELIN</t>
  </si>
  <si>
    <t>Raphaël RAPONI</t>
  </si>
  <si>
    <t xml:space="preserve">Esteban LESUEUR </t>
  </si>
  <si>
    <t>Lucas NOUHAUT</t>
  </si>
  <si>
    <t>Neil COLLY RAMBAUD</t>
  </si>
  <si>
    <t>Tiago BOURROUILH</t>
  </si>
  <si>
    <t>MOUGEL Côme</t>
  </si>
  <si>
    <t>BAGOT Marcus</t>
  </si>
  <si>
    <t>FORTIER Félix</t>
  </si>
  <si>
    <t>COLOMBARI Sebastien</t>
  </si>
  <si>
    <t>Briord</t>
  </si>
  <si>
    <t>BATAILLON Gabin</t>
  </si>
  <si>
    <t>REISS Lehen</t>
  </si>
  <si>
    <t>DUFAUD Colin</t>
  </si>
  <si>
    <t>BERNARD Mathéo</t>
  </si>
  <si>
    <t>MONTFAUCON Tom</t>
  </si>
  <si>
    <t>VERNAY Léo</t>
  </si>
  <si>
    <t>MONTFAUCON Camille</t>
  </si>
  <si>
    <t>LANGLET-GARILHE Laura</t>
  </si>
  <si>
    <t>KRAL Lou</t>
  </si>
  <si>
    <t>PIOT Clémence</t>
  </si>
  <si>
    <t>AZEMA-PARONDO Adèle</t>
  </si>
  <si>
    <t>RIONDET Julie</t>
  </si>
  <si>
    <t>Pont d'ain</t>
  </si>
  <si>
    <t>BOUVIER Evann</t>
  </si>
  <si>
    <t>BREMONT Damian</t>
  </si>
  <si>
    <t>LAVAL Leny</t>
  </si>
  <si>
    <t>MERMET Loris</t>
  </si>
  <si>
    <t>PERDRIX Arthur</t>
  </si>
  <si>
    <t>ROBERT Leo-Paul</t>
  </si>
  <si>
    <t>RANC Alice</t>
  </si>
  <si>
    <t>GAUTHIER Julia</t>
  </si>
  <si>
    <t>BUELLET Andréa</t>
  </si>
  <si>
    <t>VITUPY Zoé</t>
  </si>
  <si>
    <t>Mex</t>
  </si>
  <si>
    <t>CARON Victor</t>
  </si>
  <si>
    <t>PIEGAY Timéo</t>
  </si>
  <si>
    <t>JOUSSELME Aloïs</t>
  </si>
  <si>
    <t>MATERAC Arthur</t>
  </si>
  <si>
    <t>APARICI Nolan</t>
  </si>
  <si>
    <t>ZETTL Yaël</t>
  </si>
  <si>
    <t>CONINX Malo</t>
  </si>
  <si>
    <t>RAT Aubin</t>
  </si>
  <si>
    <t>DEPOISSE Celia</t>
  </si>
  <si>
    <t>MARIN Lou</t>
  </si>
  <si>
    <t xml:space="preserve">DELAUNAY Anaëlle </t>
  </si>
  <si>
    <t>MIVIELLE Lise</t>
  </si>
  <si>
    <t>ANNE Line</t>
  </si>
  <si>
    <t>BARBOSA Jade</t>
  </si>
  <si>
    <t>ARCHIREL Alexis</t>
  </si>
  <si>
    <t>VARVIER Chloé</t>
  </si>
  <si>
    <t>FURLAN Nathan</t>
  </si>
  <si>
    <t>FURLAN Dorian</t>
  </si>
  <si>
    <t>PREVOT Maxime</t>
  </si>
  <si>
    <t>TERRASSON Hugo</t>
  </si>
  <si>
    <t>ESTEBAN Lucas</t>
  </si>
  <si>
    <t>SCHMITZ Marcel</t>
  </si>
  <si>
    <t>ARAUJO Mika</t>
  </si>
  <si>
    <t>ZETTL Louis</t>
  </si>
  <si>
    <t>BOISARD Maëllys</t>
  </si>
  <si>
    <t>FAVIER Emmy</t>
  </si>
  <si>
    <t>SEON-M'SAKNI Inaya</t>
  </si>
  <si>
    <t>VARNIER Lilou</t>
  </si>
  <si>
    <t>DA SILVA Clarisse</t>
  </si>
  <si>
    <t>ADAMOLI Léa</t>
  </si>
  <si>
    <t>Leyment</t>
  </si>
  <si>
    <t>ILIOPOULOS Yanis</t>
  </si>
  <si>
    <t>PONCIN Arthur</t>
  </si>
  <si>
    <t>CHIROT Antoine</t>
  </si>
  <si>
    <t>BRICHE Ethan</t>
  </si>
  <si>
    <t>FOSSE Margaux</t>
  </si>
  <si>
    <t>OBADIA Shoshana</t>
  </si>
  <si>
    <t>LAVAL Ilies</t>
  </si>
  <si>
    <t>CHARVAZ Robin</t>
  </si>
  <si>
    <t>SAYEGH Daniel</t>
  </si>
  <si>
    <t>CUVILLIER Quentin</t>
  </si>
  <si>
    <t>VERNE Noah</t>
  </si>
  <si>
    <t>BRICHE Nils</t>
  </si>
  <si>
    <t>FERNANDEZ Alicia</t>
  </si>
  <si>
    <t>CHIROT Juliette</t>
  </si>
  <si>
    <t>FARCAT Maëlyne</t>
  </si>
  <si>
    <t>RIPERT Emma</t>
  </si>
  <si>
    <t>FONTAINE LHEMERY Romane</t>
  </si>
  <si>
    <t>GUINOISEAU Inès</t>
  </si>
  <si>
    <t>Lagnieu/Leyment</t>
  </si>
  <si>
    <t>Classement J1</t>
  </si>
  <si>
    <t>Total des points</t>
  </si>
  <si>
    <t>Total des points2</t>
  </si>
  <si>
    <t>Classement J2</t>
  </si>
  <si>
    <t>Classement TT</t>
  </si>
  <si>
    <t>Lola DESVIGNES</t>
  </si>
  <si>
    <t>Agate LAURENT</t>
  </si>
  <si>
    <t>Olivia PEYRERON</t>
  </si>
  <si>
    <t>Naia ROLAND</t>
  </si>
  <si>
    <t>Hugo BALLANDRAT</t>
  </si>
  <si>
    <t>Quentin LARDAUD</t>
  </si>
  <si>
    <t>Louis MEHLEM</t>
  </si>
  <si>
    <t>Maël TOULET</t>
  </si>
  <si>
    <t>Nils BELLEFIN</t>
  </si>
  <si>
    <t>Lucas MARGUERITAIN</t>
  </si>
  <si>
    <t>Paul DESVIGNES</t>
  </si>
  <si>
    <t>Sandro SOUZY</t>
  </si>
  <si>
    <t>Noé</t>
  </si>
  <si>
    <t>Nombre de points</t>
  </si>
  <si>
    <t>ClassementJ1</t>
  </si>
  <si>
    <t>Nombre points</t>
  </si>
  <si>
    <t>Classement Final</t>
  </si>
  <si>
    <t>Mania</t>
  </si>
  <si>
    <t>Nombre points2</t>
  </si>
  <si>
    <t>TT POINTS</t>
  </si>
  <si>
    <t>MINIMES MIXTES</t>
  </si>
  <si>
    <t>MINIMES FILLES SECTION</t>
  </si>
  <si>
    <t>MINIMES FILLES ETAB</t>
  </si>
  <si>
    <t>BENJAMIN SECTION</t>
  </si>
  <si>
    <t>BENJAMIN ETAB</t>
  </si>
  <si>
    <t>BENJAMINES FILLES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</si>
</sst>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theme="1"/>
      <name val="Liberation Sans"/>
    </font>
    <font>
      <b/>
      <sz val="18"/>
      <color theme="1"/>
      <name val="Liberation Sans"/>
    </font>
    <font>
      <b/>
      <sz val="12"/>
      <color theme="1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sz val="11"/>
      <color rgb="FF000000"/>
      <name val="Calibri"/>
    </font>
    <font>
      <b/>
      <sz val="11"/>
      <color rgb="FFFFFFFF"/>
      <name val="Calibri"/>
      <family val="2"/>
      <scheme val="minor"/>
    </font>
    <font>
      <sz val="11"/>
      <color rgb="FFCC0000"/>
      <name val="Calibri"/>
      <family val="2"/>
      <scheme val="minor"/>
    </font>
    <font>
      <sz val="10"/>
      <color rgb="FF000000"/>
      <name val="Liberation Sans"/>
    </font>
    <font>
      <i/>
      <sz val="11"/>
      <color rgb="FF808080"/>
      <name val="Calibri"/>
      <family val="2"/>
      <scheme val="minor"/>
    </font>
    <font>
      <sz val="11"/>
      <color rgb="FF0066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rgb="FF0000EE"/>
      <name val="Calibri"/>
      <family val="2"/>
      <scheme val="minor"/>
    </font>
    <font>
      <sz val="11"/>
      <color rgb="FF99660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3" tint="0.79998168889431442"/>
        <bgColor theme="8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2"/>
        <bgColor theme="8" tint="0.79998168889431442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/>
        <bgColor theme="8" tint="0.79998168889431442"/>
      </patternFill>
    </fill>
    <fill>
      <patternFill patternType="solid">
        <fgColor theme="4"/>
        <bgColor theme="8" tint="0.79998168889431442"/>
      </patternFill>
    </fill>
    <fill>
      <patternFill patternType="solid">
        <fgColor theme="9"/>
        <bgColor theme="8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8"/>
      </top>
      <bottom style="thin">
        <color indexed="6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indexed="64"/>
      </right>
      <top style="thin">
        <color indexed="64"/>
      </top>
      <bottom style="thin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8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5" fillId="0" borderId="0"/>
    <xf numFmtId="0" fontId="16" fillId="11" borderId="16"/>
    <xf numFmtId="0" fontId="6" fillId="0" borderId="0"/>
    <xf numFmtId="0" fontId="7" fillId="5" borderId="0"/>
    <xf numFmtId="0" fontId="7" fillId="6" borderId="0"/>
    <xf numFmtId="0" fontId="6" fillId="7" borderId="0"/>
    <xf numFmtId="0" fontId="8" fillId="8" borderId="0"/>
    <xf numFmtId="0" fontId="5" fillId="0" borderId="0" applyNumberFormat="0" applyFont="0" applyFill="0" applyBorder="0" applyAlignment="0" applyProtection="0"/>
    <xf numFmtId="0" fontId="7" fillId="9" borderId="0"/>
    <xf numFmtId="0" fontId="9" fillId="0" borderId="0"/>
    <xf numFmtId="0" fontId="10" fillId="1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11" borderId="0"/>
    <xf numFmtId="0" fontId="17" fillId="0" borderId="0"/>
    <xf numFmtId="0" fontId="5" fillId="0" borderId="0"/>
    <xf numFmtId="0" fontId="5" fillId="0" borderId="0"/>
    <xf numFmtId="0" fontId="8" fillId="0" borderId="0"/>
    <xf numFmtId="0" fontId="20" fillId="0" borderId="0"/>
    <xf numFmtId="0" fontId="31" fillId="11" borderId="16" applyNumberFormat="0" applyProtection="0"/>
    <xf numFmtId="0" fontId="2" fillId="0" borderId="0" applyNumberFormat="0" applyBorder="0" applyProtection="0"/>
    <xf numFmtId="0" fontId="21" fillId="5" borderId="0" applyNumberFormat="0" applyBorder="0" applyProtection="0"/>
    <xf numFmtId="0" fontId="21" fillId="6" borderId="0" applyNumberFormat="0" applyBorder="0" applyProtection="0"/>
    <xf numFmtId="0" fontId="2" fillId="7" borderId="0" applyNumberFormat="0" applyBorder="0" applyProtection="0"/>
    <xf numFmtId="0" fontId="22" fillId="8" borderId="0" applyNumberFormat="0" applyBorder="0" applyProtection="0"/>
    <xf numFmtId="0" fontId="23" fillId="0" borderId="0" applyNumberFormat="0" applyBorder="0" applyProtection="0"/>
    <xf numFmtId="0" fontId="21" fillId="9" borderId="0" applyNumberFormat="0" applyBorder="0" applyProtection="0"/>
    <xf numFmtId="0" fontId="24" fillId="0" borderId="0" applyNumberFormat="0" applyBorder="0" applyProtection="0"/>
    <xf numFmtId="0" fontId="25" fillId="10" borderId="0" applyNumberFormat="0" applyBorder="0" applyProtection="0"/>
    <xf numFmtId="0" fontId="26" fillId="0" borderId="0" applyNumberFormat="0" applyBorder="0" applyProtection="0"/>
    <xf numFmtId="0" fontId="27" fillId="0" borderId="0" applyNumberFormat="0" applyBorder="0" applyProtection="0"/>
    <xf numFmtId="0" fontId="28" fillId="0" borderId="0" applyNumberFormat="0" applyBorder="0" applyProtection="0"/>
    <xf numFmtId="0" fontId="29" fillId="0" borderId="0" applyNumberFormat="0" applyBorder="0" applyProtection="0"/>
    <xf numFmtId="0" fontId="30" fillId="11" borderId="0" applyNumberFormat="0" applyBorder="0" applyProtection="0"/>
    <xf numFmtId="0" fontId="3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2" fillId="0" borderId="0" applyNumberFormat="0" applyBorder="0" applyProtection="0"/>
  </cellStyleXfs>
  <cellXfs count="26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0" xfId="0" applyFont="1" applyAlignment="1"/>
    <xf numFmtId="0" fontId="3" fillId="0" borderId="2" xfId="0" applyFont="1" applyBorder="1" applyAlignment="1"/>
    <xf numFmtId="0" fontId="3" fillId="0" borderId="1" xfId="0" applyFont="1" applyBorder="1" applyAlignment="1"/>
    <xf numFmtId="0" fontId="3" fillId="0" borderId="3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4" fillId="0" borderId="1" xfId="0" applyFont="1" applyBorder="1" applyAlignment="1"/>
    <xf numFmtId="0" fontId="4" fillId="0" borderId="8" xfId="0" applyFont="1" applyBorder="1" applyAlignment="1"/>
    <xf numFmtId="0" fontId="5" fillId="0" borderId="17" xfId="1" applyBorder="1" applyAlignment="1">
      <alignment vertical="center"/>
    </xf>
    <xf numFmtId="0" fontId="3" fillId="0" borderId="8" xfId="1" applyFont="1" applyBorder="1" applyAlignment="1"/>
    <xf numFmtId="0" fontId="5" fillId="0" borderId="17" xfId="1" applyBorder="1" applyAlignment="1">
      <alignment vertical="center"/>
    </xf>
    <xf numFmtId="0" fontId="4" fillId="0" borderId="8" xfId="1" applyFont="1" applyFill="1" applyBorder="1" applyAlignment="1">
      <alignment horizontal="left"/>
    </xf>
    <xf numFmtId="0" fontId="5" fillId="0" borderId="17" xfId="1" applyBorder="1" applyAlignment="1">
      <alignment vertical="center"/>
    </xf>
    <xf numFmtId="0" fontId="5" fillId="0" borderId="17" xfId="1" applyBorder="1" applyAlignment="1">
      <alignment vertical="center"/>
    </xf>
    <xf numFmtId="0" fontId="5" fillId="0" borderId="17" xfId="1" applyBorder="1" applyAlignment="1">
      <alignment vertical="center"/>
    </xf>
    <xf numFmtId="0" fontId="5" fillId="0" borderId="17" xfId="1" applyBorder="1" applyAlignment="1">
      <alignment vertical="center"/>
    </xf>
    <xf numFmtId="0" fontId="5" fillId="0" borderId="17" xfId="1" applyBorder="1" applyAlignment="1">
      <alignment vertical="center"/>
    </xf>
    <xf numFmtId="0" fontId="18" fillId="0" borderId="17" xfId="1" applyFont="1" applyFill="1" applyBorder="1" applyAlignment="1">
      <alignment horizontal="left" vertical="center"/>
    </xf>
    <xf numFmtId="0" fontId="18" fillId="0" borderId="17" xfId="1" applyFont="1" applyFill="1" applyBorder="1" applyAlignment="1">
      <alignment horizontal="left" vertical="center"/>
    </xf>
    <xf numFmtId="0" fontId="4" fillId="0" borderId="0" xfId="0" applyFont="1"/>
    <xf numFmtId="0" fontId="18" fillId="0" borderId="17" xfId="1" applyFont="1" applyFill="1" applyBorder="1" applyAlignment="1">
      <alignment horizontal="left" vertical="center"/>
    </xf>
    <xf numFmtId="0" fontId="5" fillId="0" borderId="17" xfId="1" applyBorder="1" applyAlignment="1">
      <alignment vertical="center"/>
    </xf>
    <xf numFmtId="0" fontId="5" fillId="0" borderId="17" xfId="1" applyBorder="1" applyAlignment="1">
      <alignment vertical="center"/>
    </xf>
    <xf numFmtId="0" fontId="5" fillId="0" borderId="17" xfId="1" applyBorder="1" applyAlignment="1">
      <alignment vertical="center"/>
    </xf>
    <xf numFmtId="0" fontId="5" fillId="0" borderId="17" xfId="1" applyBorder="1" applyAlignment="1">
      <alignment vertical="center"/>
    </xf>
    <xf numFmtId="0" fontId="5" fillId="0" borderId="17" xfId="1" applyBorder="1" applyAlignment="1">
      <alignment vertical="center"/>
    </xf>
    <xf numFmtId="0" fontId="3" fillId="0" borderId="0" xfId="0" applyFont="1" applyBorder="1"/>
    <xf numFmtId="0" fontId="4" fillId="0" borderId="1" xfId="21" applyFont="1" applyBorder="1" applyAlignment="1"/>
    <xf numFmtId="0" fontId="0" fillId="0" borderId="17" xfId="0" applyBorder="1" applyAlignment="1">
      <alignment vertical="center"/>
    </xf>
    <xf numFmtId="0" fontId="34" fillId="0" borderId="1" xfId="0" applyFont="1" applyBorder="1"/>
    <xf numFmtId="0" fontId="4" fillId="0" borderId="8" xfId="0" applyFont="1" applyFill="1" applyBorder="1" applyAlignment="1">
      <alignment horizontal="left"/>
    </xf>
    <xf numFmtId="0" fontId="34" fillId="4" borderId="15" xfId="0" applyFont="1" applyFill="1" applyBorder="1"/>
    <xf numFmtId="0" fontId="34" fillId="4" borderId="1" xfId="0" applyFont="1" applyFill="1" applyBorder="1"/>
    <xf numFmtId="0" fontId="0" fillId="0" borderId="17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7" xfId="0" applyBorder="1" applyAlignment="1">
      <alignment vertical="center"/>
    </xf>
    <xf numFmtId="0" fontId="18" fillId="0" borderId="17" xfId="0" applyFont="1" applyFill="1" applyBorder="1" applyAlignment="1">
      <alignment horizontal="left" vertical="center"/>
    </xf>
    <xf numFmtId="0" fontId="18" fillId="0" borderId="17" xfId="0" applyFont="1" applyFill="1" applyBorder="1" applyAlignment="1">
      <alignment horizontal="left" vertical="center"/>
    </xf>
    <xf numFmtId="0" fontId="18" fillId="0" borderId="17" xfId="0" applyFont="1" applyFill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0" xfId="0"/>
    <xf numFmtId="0" fontId="0" fillId="0" borderId="17" xfId="0" applyBorder="1" applyAlignment="1">
      <alignment vertical="center"/>
    </xf>
    <xf numFmtId="0" fontId="34" fillId="0" borderId="15" xfId="0" applyFont="1" applyBorder="1"/>
    <xf numFmtId="0" fontId="34" fillId="12" borderId="15" xfId="0" applyFont="1" applyFill="1" applyBorder="1"/>
    <xf numFmtId="0" fontId="34" fillId="12" borderId="1" xfId="0" applyFont="1" applyFill="1" applyBorder="1"/>
    <xf numFmtId="0" fontId="34" fillId="0" borderId="13" xfId="0" applyFont="1" applyBorder="1"/>
    <xf numFmtId="0" fontId="34" fillId="14" borderId="1" xfId="0" applyFont="1" applyFill="1" applyBorder="1"/>
    <xf numFmtId="0" fontId="34" fillId="0" borderId="15" xfId="0" applyFont="1" applyBorder="1" applyAlignment="1">
      <alignment horizontal="center"/>
    </xf>
    <xf numFmtId="0" fontId="34" fillId="12" borderId="15" xfId="0" applyFont="1" applyFill="1" applyBorder="1" applyAlignment="1">
      <alignment horizontal="center"/>
    </xf>
    <xf numFmtId="0" fontId="35" fillId="15" borderId="20" xfId="0" applyFont="1" applyFill="1" applyBorder="1" applyAlignment="1">
      <alignment horizontal="center"/>
    </xf>
    <xf numFmtId="0" fontId="34" fillId="15" borderId="1" xfId="0" applyFont="1" applyFill="1" applyBorder="1"/>
    <xf numFmtId="0" fontId="34" fillId="15" borderId="15" xfId="1" applyFont="1" applyFill="1" applyBorder="1"/>
    <xf numFmtId="0" fontId="19" fillId="15" borderId="15" xfId="0" applyFont="1" applyFill="1" applyBorder="1"/>
    <xf numFmtId="0" fontId="34" fillId="15" borderId="15" xfId="0" applyFont="1" applyFill="1" applyBorder="1"/>
    <xf numFmtId="0" fontId="19" fillId="15" borderId="1" xfId="21" applyFont="1" applyFill="1" applyBorder="1"/>
    <xf numFmtId="0" fontId="34" fillId="15" borderId="15" xfId="0" applyFont="1" applyFill="1" applyBorder="1" applyAlignment="1">
      <alignment horizontal="center"/>
    </xf>
    <xf numFmtId="0" fontId="34" fillId="14" borderId="15" xfId="0" applyFont="1" applyFill="1" applyBorder="1"/>
    <xf numFmtId="0" fontId="3" fillId="15" borderId="8" xfId="0" applyFont="1" applyFill="1" applyBorder="1" applyAlignment="1"/>
    <xf numFmtId="0" fontId="34" fillId="14" borderId="15" xfId="0" applyFont="1" applyFill="1" applyBorder="1" applyAlignment="1">
      <alignment horizontal="center"/>
    </xf>
    <xf numFmtId="0" fontId="3" fillId="15" borderId="8" xfId="0" applyFont="1" applyFill="1" applyBorder="1"/>
    <xf numFmtId="0" fontId="3" fillId="15" borderId="1" xfId="0" applyFont="1" applyFill="1" applyBorder="1" applyAlignment="1"/>
    <xf numFmtId="0" fontId="3" fillId="15" borderId="1" xfId="0" applyFont="1" applyFill="1" applyBorder="1"/>
    <xf numFmtId="0" fontId="34" fillId="16" borderId="1" xfId="0" applyFont="1" applyFill="1" applyBorder="1"/>
    <xf numFmtId="0" fontId="3" fillId="17" borderId="8" xfId="0" applyFont="1" applyFill="1" applyBorder="1" applyAlignment="1"/>
    <xf numFmtId="0" fontId="35" fillId="17" borderId="20" xfId="0" applyFont="1" applyFill="1" applyBorder="1" applyAlignment="1">
      <alignment horizontal="center"/>
    </xf>
    <xf numFmtId="0" fontId="3" fillId="0" borderId="7" xfId="0" quotePrefix="1" applyFont="1" applyBorder="1"/>
    <xf numFmtId="0" fontId="34" fillId="0" borderId="18" xfId="0" applyFont="1" applyBorder="1"/>
    <xf numFmtId="0" fontId="34" fillId="0" borderId="17" xfId="0" applyFont="1" applyBorder="1"/>
    <xf numFmtId="0" fontId="35" fillId="0" borderId="15" xfId="0" applyFont="1" applyBorder="1" applyAlignment="1">
      <alignment vertical="center"/>
    </xf>
    <xf numFmtId="0" fontId="35" fillId="0" borderId="17" xfId="0" applyFont="1" applyBorder="1" applyAlignment="1">
      <alignment vertical="center"/>
    </xf>
    <xf numFmtId="0" fontId="4" fillId="0" borderId="15" xfId="1" applyFont="1" applyFill="1" applyBorder="1" applyAlignment="1">
      <alignment horizontal="left"/>
    </xf>
    <xf numFmtId="0" fontId="34" fillId="13" borderId="8" xfId="0" applyFont="1" applyFill="1" applyBorder="1"/>
    <xf numFmtId="0" fontId="19" fillId="0" borderId="15" xfId="0" applyFont="1" applyBorder="1"/>
    <xf numFmtId="0" fontId="34" fillId="0" borderId="15" xfId="0" applyFont="1" applyBorder="1" applyAlignment="1">
      <alignment vertical="center"/>
    </xf>
    <xf numFmtId="0" fontId="35" fillId="13" borderId="19" xfId="0" applyFont="1" applyFill="1" applyBorder="1" applyAlignment="1">
      <alignment vertical="center"/>
    </xf>
    <xf numFmtId="0" fontId="3" fillId="0" borderId="15" xfId="0" applyFont="1" applyBorder="1"/>
    <xf numFmtId="0" fontId="34" fillId="12" borderId="7" xfId="0" applyFont="1" applyFill="1" applyBorder="1"/>
    <xf numFmtId="0" fontId="35" fillId="15" borderId="15" xfId="0" applyFont="1" applyFill="1" applyBorder="1" applyAlignment="1">
      <alignment horizontal="center"/>
    </xf>
    <xf numFmtId="0" fontId="34" fillId="12" borderId="20" xfId="0" applyFont="1" applyFill="1" applyBorder="1" applyAlignment="1">
      <alignment horizontal="center"/>
    </xf>
    <xf numFmtId="0" fontId="35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4" fillId="12" borderId="9" xfId="0" applyFont="1" applyFill="1" applyBorder="1" applyAlignment="1">
      <alignment horizontal="center"/>
    </xf>
    <xf numFmtId="0" fontId="19" fillId="12" borderId="1" xfId="1" applyFont="1" applyFill="1" applyBorder="1" applyAlignment="1">
      <alignment horizontal="left"/>
    </xf>
    <xf numFmtId="0" fontId="34" fillId="12" borderId="17" xfId="0" applyFont="1" applyFill="1" applyBorder="1"/>
    <xf numFmtId="0" fontId="34" fillId="12" borderId="1" xfId="1" applyFont="1" applyFill="1" applyBorder="1" applyAlignment="1">
      <alignment vertical="center"/>
    </xf>
    <xf numFmtId="0" fontId="3" fillId="18" borderId="2" xfId="0" applyFont="1" applyFill="1" applyBorder="1"/>
    <xf numFmtId="0" fontId="34" fillId="18" borderId="1" xfId="1" applyFont="1" applyFill="1" applyBorder="1" applyAlignment="1">
      <alignment vertical="center"/>
    </xf>
    <xf numFmtId="0" fontId="34" fillId="18" borderId="1" xfId="0" applyFont="1" applyFill="1" applyBorder="1"/>
    <xf numFmtId="0" fontId="3" fillId="18" borderId="1" xfId="0" applyFont="1" applyFill="1" applyBorder="1" applyAlignment="1"/>
    <xf numFmtId="0" fontId="3" fillId="18" borderId="1" xfId="0" applyFont="1" applyFill="1" applyBorder="1"/>
    <xf numFmtId="0" fontId="3" fillId="18" borderId="0" xfId="0" applyFont="1" applyFill="1"/>
    <xf numFmtId="0" fontId="3" fillId="19" borderId="2" xfId="0" applyFont="1" applyFill="1" applyBorder="1"/>
    <xf numFmtId="0" fontId="34" fillId="20" borderId="1" xfId="0" applyFont="1" applyFill="1" applyBorder="1"/>
    <xf numFmtId="0" fontId="3" fillId="19" borderId="1" xfId="0" applyFont="1" applyFill="1" applyBorder="1"/>
    <xf numFmtId="0" fontId="3" fillId="19" borderId="0" xfId="0" applyFont="1" applyFill="1"/>
    <xf numFmtId="0" fontId="3" fillId="3" borderId="7" xfId="0" applyFont="1" applyFill="1" applyBorder="1"/>
    <xf numFmtId="0" fontId="34" fillId="21" borderId="15" xfId="1" applyFont="1" applyFill="1" applyBorder="1"/>
    <xf numFmtId="0" fontId="34" fillId="21" borderId="15" xfId="1" applyFont="1" applyFill="1" applyBorder="1" applyAlignment="1">
      <alignment vertical="center"/>
    </xf>
    <xf numFmtId="0" fontId="34" fillId="21" borderId="15" xfId="0" applyFont="1" applyFill="1" applyBorder="1"/>
    <xf numFmtId="0" fontId="3" fillId="3" borderId="8" xfId="0" applyFont="1" applyFill="1" applyBorder="1" applyAlignment="1"/>
    <xf numFmtId="0" fontId="3" fillId="3" borderId="8" xfId="0" applyFont="1" applyFill="1" applyBorder="1"/>
    <xf numFmtId="0" fontId="3" fillId="3" borderId="0" xfId="0" applyFont="1" applyFill="1"/>
    <xf numFmtId="0" fontId="34" fillId="18" borderId="1" xfId="1" applyFont="1" applyFill="1" applyBorder="1"/>
    <xf numFmtId="0" fontId="3" fillId="19" borderId="1" xfId="0" applyFont="1" applyFill="1" applyBorder="1" applyAlignment="1"/>
    <xf numFmtId="0" fontId="3" fillId="15" borderId="2" xfId="0" applyFont="1" applyFill="1" applyBorder="1"/>
    <xf numFmtId="0" fontId="34" fillId="14" borderId="17" xfId="0" applyFont="1" applyFill="1" applyBorder="1"/>
    <xf numFmtId="0" fontId="3" fillId="15" borderId="0" xfId="0" applyFont="1" applyFill="1"/>
    <xf numFmtId="0" fontId="3" fillId="15" borderId="7" xfId="0" applyFont="1" applyFill="1" applyBorder="1"/>
    <xf numFmtId="0" fontId="34" fillId="15" borderId="15" xfId="1" applyFont="1" applyFill="1" applyBorder="1" applyAlignment="1">
      <alignment vertical="center"/>
    </xf>
    <xf numFmtId="0" fontId="0" fillId="15" borderId="0" xfId="0" applyFill="1"/>
    <xf numFmtId="0" fontId="35" fillId="14" borderId="15" xfId="0" applyFont="1" applyFill="1" applyBorder="1" applyAlignment="1">
      <alignment vertical="center"/>
    </xf>
    <xf numFmtId="0" fontId="34" fillId="18" borderId="1" xfId="1" applyNumberFormat="1" applyFont="1" applyFill="1" applyBorder="1" applyAlignment="1"/>
    <xf numFmtId="0" fontId="34" fillId="18" borderId="1" xfId="1" applyNumberFormat="1" applyFont="1" applyFill="1" applyBorder="1" applyAlignment="1">
      <alignment vertical="center"/>
    </xf>
    <xf numFmtId="0" fontId="3" fillId="3" borderId="15" xfId="0" applyFont="1" applyFill="1" applyBorder="1"/>
    <xf numFmtId="0" fontId="34" fillId="21" borderId="15" xfId="1" applyNumberFormat="1" applyFont="1" applyFill="1" applyBorder="1" applyAlignment="1"/>
    <xf numFmtId="0" fontId="34" fillId="21" borderId="15" xfId="1" applyNumberFormat="1" applyFont="1" applyFill="1" applyBorder="1" applyAlignment="1">
      <alignment vertical="center"/>
    </xf>
    <xf numFmtId="0" fontId="3" fillId="3" borderId="15" xfId="0" applyFont="1" applyFill="1" applyBorder="1" applyAlignment="1"/>
    <xf numFmtId="0" fontId="3" fillId="3" borderId="1" xfId="0" applyFont="1" applyFill="1" applyBorder="1"/>
    <xf numFmtId="0" fontId="34" fillId="21" borderId="17" xfId="0" applyFont="1" applyFill="1" applyBorder="1"/>
    <xf numFmtId="0" fontId="3" fillId="3" borderId="1" xfId="0" applyFont="1" applyFill="1" applyBorder="1" applyAlignment="1"/>
    <xf numFmtId="0" fontId="3" fillId="19" borderId="15" xfId="0" applyFont="1" applyFill="1" applyBorder="1"/>
    <xf numFmtId="0" fontId="34" fillId="20" borderId="15" xfId="1" applyNumberFormat="1" applyFont="1" applyFill="1" applyBorder="1" applyAlignment="1"/>
    <xf numFmtId="0" fontId="34" fillId="20" borderId="15" xfId="1" applyNumberFormat="1" applyFont="1" applyFill="1" applyBorder="1" applyAlignment="1">
      <alignment vertical="center"/>
    </xf>
    <xf numFmtId="0" fontId="34" fillId="20" borderId="15" xfId="0" applyFont="1" applyFill="1" applyBorder="1"/>
    <xf numFmtId="0" fontId="3" fillId="19" borderId="15" xfId="0" applyFont="1" applyFill="1" applyBorder="1" applyAlignment="1"/>
    <xf numFmtId="0" fontId="3" fillId="18" borderId="1" xfId="0" quotePrefix="1" applyFont="1" applyFill="1" applyBorder="1"/>
    <xf numFmtId="0" fontId="34" fillId="22" borderId="15" xfId="0" applyFont="1" applyFill="1" applyBorder="1"/>
    <xf numFmtId="0" fontId="34" fillId="22" borderId="17" xfId="0" applyFont="1" applyFill="1" applyBorder="1"/>
    <xf numFmtId="0" fontId="34" fillId="20" borderId="17" xfId="0" applyFont="1" applyFill="1" applyBorder="1"/>
    <xf numFmtId="0" fontId="19" fillId="21" borderId="15" xfId="0" applyFont="1" applyFill="1" applyBorder="1"/>
    <xf numFmtId="0" fontId="34" fillId="3" borderId="15" xfId="0" applyFont="1" applyFill="1" applyBorder="1"/>
    <xf numFmtId="0" fontId="34" fillId="3" borderId="17" xfId="0" applyFont="1" applyFill="1" applyBorder="1"/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18" borderId="15" xfId="0" applyFont="1" applyFill="1" applyBorder="1"/>
    <xf numFmtId="0" fontId="3" fillId="20" borderId="1" xfId="0" applyFont="1" applyFill="1" applyBorder="1"/>
    <xf numFmtId="0" fontId="3" fillId="20" borderId="1" xfId="0" applyFont="1" applyFill="1" applyBorder="1" applyAlignment="1"/>
    <xf numFmtId="0" fontId="34" fillId="21" borderId="1" xfId="0" applyFont="1" applyFill="1" applyBorder="1"/>
    <xf numFmtId="0" fontId="3" fillId="18" borderId="15" xfId="0" applyFont="1" applyFill="1" applyBorder="1" applyAlignment="1"/>
    <xf numFmtId="0" fontId="3" fillId="20" borderId="1" xfId="0" quotePrefix="1" applyFont="1" applyFill="1" applyBorder="1"/>
    <xf numFmtId="0" fontId="19" fillId="20" borderId="15" xfId="0" applyFont="1" applyFill="1" applyBorder="1"/>
    <xf numFmtId="0" fontId="3" fillId="20" borderId="15" xfId="0" applyFont="1" applyFill="1" applyBorder="1" applyAlignment="1"/>
    <xf numFmtId="0" fontId="3" fillId="18" borderId="7" xfId="0" applyFont="1" applyFill="1" applyBorder="1"/>
    <xf numFmtId="0" fontId="34" fillId="22" borderId="1" xfId="0" applyFont="1" applyFill="1" applyBorder="1"/>
    <xf numFmtId="0" fontId="3" fillId="18" borderId="8" xfId="0" applyFont="1" applyFill="1" applyBorder="1" applyAlignment="1"/>
    <xf numFmtId="0" fontId="34" fillId="22" borderId="1" xfId="0" applyFont="1" applyFill="1" applyBorder="1" applyAlignment="1">
      <alignment horizontal="center"/>
    </xf>
    <xf numFmtId="0" fontId="3" fillId="18" borderId="8" xfId="0" applyFont="1" applyFill="1" applyBorder="1"/>
    <xf numFmtId="0" fontId="3" fillId="19" borderId="7" xfId="0" applyFont="1" applyFill="1" applyBorder="1"/>
    <xf numFmtId="0" fontId="34" fillId="20" borderId="15" xfId="1" applyFont="1" applyFill="1" applyBorder="1"/>
    <xf numFmtId="0" fontId="19" fillId="20" borderId="15" xfId="1" applyFont="1" applyFill="1" applyBorder="1" applyAlignment="1">
      <alignment horizontal="left" vertical="center"/>
    </xf>
    <xf numFmtId="0" fontId="3" fillId="19" borderId="8" xfId="0" applyFont="1" applyFill="1" applyBorder="1" applyAlignment="1"/>
    <xf numFmtId="0" fontId="34" fillId="20" borderId="15" xfId="0" applyFont="1" applyFill="1" applyBorder="1" applyAlignment="1">
      <alignment horizontal="center"/>
    </xf>
    <xf numFmtId="0" fontId="3" fillId="19" borderId="8" xfId="0" applyFont="1" applyFill="1" applyBorder="1"/>
    <xf numFmtId="0" fontId="3" fillId="3" borderId="2" xfId="0" applyFont="1" applyFill="1" applyBorder="1"/>
    <xf numFmtId="0" fontId="34" fillId="3" borderId="15" xfId="0" applyFont="1" applyFill="1" applyBorder="1" applyAlignment="1">
      <alignment horizontal="center"/>
    </xf>
    <xf numFmtId="0" fontId="34" fillId="18" borderId="15" xfId="0" applyFont="1" applyFill="1" applyBorder="1"/>
    <xf numFmtId="0" fontId="34" fillId="18" borderId="17" xfId="0" applyFont="1" applyFill="1" applyBorder="1"/>
    <xf numFmtId="0" fontId="34" fillId="18" borderId="15" xfId="0" applyFont="1" applyFill="1" applyBorder="1" applyAlignment="1">
      <alignment horizontal="center"/>
    </xf>
    <xf numFmtId="0" fontId="34" fillId="3" borderId="15" xfId="1" applyFont="1" applyFill="1" applyBorder="1"/>
    <xf numFmtId="0" fontId="19" fillId="3" borderId="17" xfId="1" applyFont="1" applyFill="1" applyBorder="1" applyAlignment="1">
      <alignment horizontal="left" vertical="center"/>
    </xf>
    <xf numFmtId="0" fontId="19" fillId="3" borderId="15" xfId="0" applyFont="1" applyFill="1" applyBorder="1"/>
    <xf numFmtId="0" fontId="3" fillId="18" borderId="15" xfId="0" applyFont="1" applyFill="1" applyBorder="1"/>
    <xf numFmtId="0" fontId="3" fillId="18" borderId="14" xfId="0" applyFont="1" applyFill="1" applyBorder="1"/>
    <xf numFmtId="0" fontId="3" fillId="19" borderId="14" xfId="0" applyFont="1" applyFill="1" applyBorder="1"/>
    <xf numFmtId="0" fontId="19" fillId="20" borderId="15" xfId="1" applyNumberFormat="1" applyFont="1" applyFill="1" applyBorder="1" applyAlignment="1">
      <alignment horizontal="left" vertical="center"/>
    </xf>
    <xf numFmtId="0" fontId="3" fillId="18" borderId="11" xfId="0" applyFont="1" applyFill="1" applyBorder="1"/>
    <xf numFmtId="0" fontId="3" fillId="3" borderId="14" xfId="0" applyFont="1" applyFill="1" applyBorder="1"/>
    <xf numFmtId="0" fontId="34" fillId="3" borderId="15" xfId="1" applyNumberFormat="1" applyFont="1" applyFill="1" applyBorder="1" applyAlignment="1"/>
    <xf numFmtId="0" fontId="19" fillId="3" borderId="17" xfId="1" applyNumberFormat="1" applyFont="1" applyFill="1" applyBorder="1" applyAlignment="1">
      <alignment horizontal="left" vertical="center"/>
    </xf>
    <xf numFmtId="0" fontId="3" fillId="3" borderId="11" xfId="0" applyFont="1" applyFill="1" applyBorder="1"/>
    <xf numFmtId="0" fontId="3" fillId="21" borderId="15" xfId="0" quotePrefix="1" applyFont="1" applyFill="1" applyBorder="1"/>
    <xf numFmtId="0" fontId="3" fillId="21" borderId="15" xfId="0" applyFont="1" applyFill="1" applyBorder="1"/>
    <xf numFmtId="0" fontId="3" fillId="18" borderId="5" xfId="0" applyFont="1" applyFill="1" applyBorder="1"/>
    <xf numFmtId="0" fontId="34" fillId="18" borderId="1" xfId="0" applyFont="1" applyFill="1" applyBorder="1" applyAlignment="1">
      <alignment horizontal="center"/>
    </xf>
    <xf numFmtId="0" fontId="34" fillId="20" borderId="1" xfId="0" applyFont="1" applyFill="1" applyBorder="1" applyAlignment="1">
      <alignment horizontal="center"/>
    </xf>
    <xf numFmtId="0" fontId="3" fillId="18" borderId="12" xfId="0" applyFont="1" applyFill="1" applyBorder="1"/>
    <xf numFmtId="0" fontId="36" fillId="18" borderId="5" xfId="0" applyFont="1" applyFill="1" applyBorder="1" applyAlignment="1">
      <alignment horizontal="center"/>
    </xf>
    <xf numFmtId="0" fontId="36" fillId="19" borderId="8" xfId="0" applyFont="1" applyFill="1" applyBorder="1" applyAlignment="1">
      <alignment horizontal="center"/>
    </xf>
    <xf numFmtId="0" fontId="36" fillId="3" borderId="8" xfId="0" applyFont="1" applyFill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36" fillId="0" borderId="8" xfId="0" applyFont="1" applyBorder="1" applyAlignment="1">
      <alignment horizontal="center"/>
    </xf>
    <xf numFmtId="0" fontId="19" fillId="14" borderId="1" xfId="0" applyFont="1" applyFill="1" applyBorder="1"/>
    <xf numFmtId="0" fontId="36" fillId="15" borderId="1" xfId="0" applyFont="1" applyFill="1" applyBorder="1" applyAlignment="1">
      <alignment horizontal="center"/>
    </xf>
    <xf numFmtId="0" fontId="34" fillId="14" borderId="20" xfId="0" applyFont="1" applyFill="1" applyBorder="1" applyAlignment="1">
      <alignment horizontal="center"/>
    </xf>
    <xf numFmtId="0" fontId="36" fillId="18" borderId="8" xfId="0" applyFont="1" applyFill="1" applyBorder="1" applyAlignment="1">
      <alignment horizontal="center"/>
    </xf>
    <xf numFmtId="0" fontId="36" fillId="18" borderId="1" xfId="0" applyFont="1" applyFill="1" applyBorder="1" applyAlignment="1">
      <alignment horizontal="center"/>
    </xf>
    <xf numFmtId="0" fontId="36" fillId="19" borderId="1" xfId="0" applyFont="1" applyFill="1" applyBorder="1" applyAlignment="1">
      <alignment horizontal="center"/>
    </xf>
    <xf numFmtId="0" fontId="36" fillId="3" borderId="1" xfId="0" applyFont="1" applyFill="1" applyBorder="1" applyAlignment="1">
      <alignment horizontal="center"/>
    </xf>
    <xf numFmtId="0" fontId="3" fillId="17" borderId="7" xfId="0" applyFont="1" applyFill="1" applyBorder="1"/>
    <xf numFmtId="0" fontId="36" fillId="17" borderId="8" xfId="0" applyFont="1" applyFill="1" applyBorder="1" applyAlignment="1">
      <alignment horizontal="center"/>
    </xf>
    <xf numFmtId="0" fontId="19" fillId="17" borderId="15" xfId="1" applyFont="1" applyFill="1" applyBorder="1" applyAlignment="1">
      <alignment horizontal="left"/>
    </xf>
    <xf numFmtId="0" fontId="19" fillId="17" borderId="15" xfId="1" applyFont="1" applyFill="1" applyBorder="1" applyAlignment="1">
      <alignment horizontal="left" vertical="center"/>
    </xf>
    <xf numFmtId="0" fontId="34" fillId="17" borderId="15" xfId="0" applyFont="1" applyFill="1" applyBorder="1"/>
    <xf numFmtId="0" fontId="34" fillId="17" borderId="15" xfId="0" applyFont="1" applyFill="1" applyBorder="1" applyAlignment="1">
      <alignment horizontal="center"/>
    </xf>
    <xf numFmtId="0" fontId="3" fillId="17" borderId="8" xfId="0" applyFont="1" applyFill="1" applyBorder="1"/>
    <xf numFmtId="0" fontId="3" fillId="17" borderId="0" xfId="0" applyFont="1" applyFill="1"/>
    <xf numFmtId="0" fontId="3" fillId="17" borderId="2" xfId="0" applyFont="1" applyFill="1" applyBorder="1"/>
    <xf numFmtId="0" fontId="36" fillId="17" borderId="1" xfId="0" applyFont="1" applyFill="1" applyBorder="1" applyAlignment="1">
      <alignment horizontal="center"/>
    </xf>
    <xf numFmtId="0" fontId="34" fillId="17" borderId="1" xfId="0" applyFont="1" applyFill="1" applyBorder="1"/>
    <xf numFmtId="0" fontId="3" fillId="17" borderId="1" xfId="0" applyFont="1" applyFill="1" applyBorder="1" applyAlignment="1"/>
    <xf numFmtId="0" fontId="3" fillId="17" borderId="1" xfId="0" applyFont="1" applyFill="1" applyBorder="1"/>
    <xf numFmtId="0" fontId="19" fillId="17" borderId="1" xfId="0" applyFont="1" applyFill="1" applyBorder="1" applyAlignment="1">
      <alignment horizontal="left" vertical="center"/>
    </xf>
    <xf numFmtId="0" fontId="35" fillId="17" borderId="15" xfId="0" applyFont="1" applyFill="1" applyBorder="1" applyAlignment="1">
      <alignment horizontal="center"/>
    </xf>
    <xf numFmtId="0" fontId="34" fillId="16" borderId="15" xfId="0" applyFont="1" applyFill="1" applyBorder="1"/>
    <xf numFmtId="0" fontId="34" fillId="16" borderId="15" xfId="0" applyFont="1" applyFill="1" applyBorder="1" applyAlignment="1">
      <alignment horizontal="center"/>
    </xf>
    <xf numFmtId="0" fontId="0" fillId="17" borderId="0" xfId="0" applyFill="1"/>
    <xf numFmtId="0" fontId="19" fillId="16" borderId="15" xfId="1" applyFont="1" applyFill="1" applyBorder="1" applyAlignment="1">
      <alignment horizontal="left"/>
    </xf>
    <xf numFmtId="0" fontId="34" fillId="16" borderId="15" xfId="1" applyFont="1" applyFill="1" applyBorder="1" applyAlignment="1">
      <alignment vertical="center"/>
    </xf>
    <xf numFmtId="0" fontId="34" fillId="16" borderId="1" xfId="0" applyFont="1" applyFill="1" applyBorder="1" applyAlignment="1">
      <alignment horizontal="center"/>
    </xf>
    <xf numFmtId="0" fontId="19" fillId="16" borderId="15" xfId="0" applyFont="1" applyFill="1" applyBorder="1" applyAlignment="1">
      <alignment horizontal="left"/>
    </xf>
    <xf numFmtId="0" fontId="19" fillId="16" borderId="17" xfId="0" applyFont="1" applyFill="1" applyBorder="1" applyAlignment="1">
      <alignment horizontal="left" vertical="center"/>
    </xf>
    <xf numFmtId="0" fontId="19" fillId="16" borderId="1" xfId="0" applyFont="1" applyFill="1" applyBorder="1"/>
    <xf numFmtId="0" fontId="34" fillId="16" borderId="3" xfId="0" applyFont="1" applyFill="1" applyBorder="1" applyAlignment="1">
      <alignment horizontal="center"/>
    </xf>
    <xf numFmtId="0" fontId="19" fillId="14" borderId="17" xfId="0" applyFont="1" applyFill="1" applyBorder="1" applyAlignment="1">
      <alignment horizontal="left" vertical="center"/>
    </xf>
    <xf numFmtId="0" fontId="0" fillId="19" borderId="0" xfId="0" applyFill="1"/>
    <xf numFmtId="0" fontId="3" fillId="3" borderId="2" xfId="0" quotePrefix="1" applyFont="1" applyFill="1" applyBorder="1"/>
    <xf numFmtId="0" fontId="0" fillId="3" borderId="0" xfId="0" applyFill="1"/>
    <xf numFmtId="0" fontId="3" fillId="3" borderId="7" xfId="0" quotePrefix="1" applyFont="1" applyFill="1" applyBorder="1"/>
    <xf numFmtId="0" fontId="34" fillId="14" borderId="18" xfId="0" applyFont="1" applyFill="1" applyBorder="1"/>
    <xf numFmtId="0" fontId="37" fillId="18" borderId="1" xfId="0" applyFont="1" applyFill="1" applyBorder="1" applyAlignment="1">
      <alignment horizontal="center"/>
    </xf>
    <xf numFmtId="0" fontId="37" fillId="19" borderId="1" xfId="0" applyFont="1" applyFill="1" applyBorder="1" applyAlignment="1">
      <alignment horizontal="center"/>
    </xf>
    <xf numFmtId="0" fontId="37" fillId="3" borderId="8" xfId="0" applyFont="1" applyFill="1" applyBorder="1" applyAlignment="1">
      <alignment horizontal="center"/>
    </xf>
    <xf numFmtId="0" fontId="37" fillId="0" borderId="8" xfId="0" applyFont="1" applyBorder="1" applyAlignment="1">
      <alignment horizontal="center"/>
    </xf>
    <xf numFmtId="0" fontId="37" fillId="15" borderId="8" xfId="0" applyFont="1" applyFill="1" applyBorder="1" applyAlignment="1">
      <alignment horizontal="center"/>
    </xf>
    <xf numFmtId="0" fontId="37" fillId="3" borderId="1" xfId="0" applyFont="1" applyFill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7" fillId="15" borderId="1" xfId="0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0" fillId="18" borderId="7" xfId="0" applyFill="1" applyBorder="1"/>
    <xf numFmtId="0" fontId="38" fillId="18" borderId="8" xfId="0" applyFont="1" applyFill="1" applyBorder="1" applyAlignment="1">
      <alignment horizontal="center"/>
    </xf>
    <xf numFmtId="0" fontId="0" fillId="18" borderId="8" xfId="0" applyFill="1" applyBorder="1"/>
    <xf numFmtId="0" fontId="3" fillId="0" borderId="15" xfId="1" applyFont="1" applyBorder="1" applyAlignment="1">
      <alignment vertical="center"/>
    </xf>
    <xf numFmtId="0" fontId="35" fillId="3" borderId="15" xfId="0" applyFont="1" applyFill="1" applyBorder="1" applyAlignment="1">
      <alignment horizontal="center"/>
    </xf>
    <xf numFmtId="0" fontId="34" fillId="0" borderId="20" xfId="0" applyFont="1" applyBorder="1" applyAlignment="1">
      <alignment horizontal="center"/>
    </xf>
    <xf numFmtId="0" fontId="3" fillId="18" borderId="2" xfId="0" quotePrefix="1" applyFont="1" applyFill="1" applyBorder="1"/>
    <xf numFmtId="0" fontId="37" fillId="19" borderId="8" xfId="0" applyFont="1" applyFill="1" applyBorder="1" applyAlignment="1">
      <alignment horizontal="center"/>
    </xf>
    <xf numFmtId="0" fontId="34" fillId="20" borderId="15" xfId="1" applyFont="1" applyFill="1" applyBorder="1" applyAlignment="1">
      <alignment vertical="center"/>
    </xf>
    <xf numFmtId="0" fontId="34" fillId="21" borderId="15" xfId="0" applyFont="1" applyFill="1" applyBorder="1" applyAlignment="1">
      <alignment horizontal="center"/>
    </xf>
    <xf numFmtId="0" fontId="19" fillId="21" borderId="17" xfId="0" applyFont="1" applyFill="1" applyBorder="1"/>
    <xf numFmtId="0" fontId="19" fillId="21" borderId="15" xfId="0" applyFont="1" applyFill="1" applyBorder="1" applyAlignment="1">
      <alignment horizontal="left"/>
    </xf>
    <xf numFmtId="0" fontId="35" fillId="21" borderId="17" xfId="0" applyFont="1" applyFill="1" applyBorder="1" applyAlignment="1">
      <alignment vertical="center"/>
    </xf>
    <xf numFmtId="0" fontId="36" fillId="18" borderId="12" xfId="0" applyFont="1" applyFill="1" applyBorder="1" applyAlignment="1">
      <alignment horizontal="center"/>
    </xf>
  </cellXfs>
  <cellStyles count="41">
    <cellStyle name="Accent" xfId="3" xr:uid="{DB0087F7-E6B5-455F-B43C-654BE601EA2A}"/>
    <cellStyle name="Accent 1" xfId="4" xr:uid="{F40F26F7-44C1-4F84-B639-498CE3112443}"/>
    <cellStyle name="Accent 1 2" xfId="24" xr:uid="{201D1AD7-02B1-41A2-BF3F-076229A943E6}"/>
    <cellStyle name="Accent 2" xfId="5" xr:uid="{A18E68A5-2135-470B-997C-4398B3ED24FC}"/>
    <cellStyle name="Accent 2 2" xfId="25" xr:uid="{F7660BE1-1856-4A9E-A1DD-DFF411EE132F}"/>
    <cellStyle name="Accent 3" xfId="6" xr:uid="{9D49F06E-690D-4EA4-BF60-B4252848ED82}"/>
    <cellStyle name="Accent 3 2" xfId="26" xr:uid="{F8589947-98B7-4E8D-B4B2-FA1BEAC62A68}"/>
    <cellStyle name="Accent 4" xfId="23" xr:uid="{A6B1372F-D342-4FA8-9221-1E23F2D8FC1D}"/>
    <cellStyle name="Bad" xfId="7" xr:uid="{18ABDD98-2D1E-4B36-AEB3-97C909BACFE3}"/>
    <cellStyle name="Bad 2" xfId="27" xr:uid="{D88934B2-0F29-45E5-9666-8CE4783B28AD}"/>
    <cellStyle name="Default" xfId="8" xr:uid="{07B799EF-80D5-4486-98C2-9D2457C9848E}"/>
    <cellStyle name="Default 2" xfId="28" xr:uid="{38B9FF23-A68D-4370-9297-8B697DC316F0}"/>
    <cellStyle name="Error" xfId="9" xr:uid="{44297840-0BB6-4E6F-BD6D-E0AE173A0CE7}"/>
    <cellStyle name="Error 2" xfId="29" xr:uid="{A7227BBE-495C-4804-B0AE-68ABA0B93DD8}"/>
    <cellStyle name="Footnote" xfId="10" xr:uid="{81F49C7C-C999-4F8B-932F-1BF1236A9BA4}"/>
    <cellStyle name="Footnote 2" xfId="30" xr:uid="{D4598BC9-2548-40AF-9132-075D7CA3A1EC}"/>
    <cellStyle name="Good" xfId="11" xr:uid="{345DF9A1-DAC7-4881-947C-5799A3DC2A51}"/>
    <cellStyle name="Good 2" xfId="31" xr:uid="{FFB6C94C-67CD-4224-8C11-F24EAB8EE65F}"/>
    <cellStyle name="Heading" xfId="12" xr:uid="{67AABBAA-6478-4ACA-A295-B7BD633F599F}"/>
    <cellStyle name="Heading 1" xfId="13" xr:uid="{E898A9DD-55AF-40FD-BB0A-9B5CECC8E6F8}"/>
    <cellStyle name="Heading 1 2" xfId="33" xr:uid="{CB8D0EE2-C68B-4B17-9B2A-457900ACBD2F}"/>
    <cellStyle name="Heading 2" xfId="14" xr:uid="{F8282E10-D220-47FE-97A6-5F05B2BFC867}"/>
    <cellStyle name="Heading 2 2" xfId="34" xr:uid="{031F7739-CB05-43BC-873B-9625B768D38E}"/>
    <cellStyle name="Heading 3" xfId="32" xr:uid="{A4C389DE-3E90-4152-9B4C-77228BF878A2}"/>
    <cellStyle name="Hyperlink" xfId="15" xr:uid="{37F144F1-B7C3-46E3-AF61-F6268CC83BFF}"/>
    <cellStyle name="Hyperlink 2" xfId="35" xr:uid="{2DACC927-88DF-4DA0-AA07-418F5CD8753F}"/>
    <cellStyle name="Neutral" xfId="16" xr:uid="{6143000C-B8E3-42AF-99DF-11AC6B0B8E83}"/>
    <cellStyle name="Neutral 2" xfId="36" xr:uid="{0A60FA08-2D15-4A63-A1C5-B6CEBDF464D5}"/>
    <cellStyle name="Normal" xfId="0" builtinId="0" customBuiltin="1"/>
    <cellStyle name="Normal 2" xfId="1" xr:uid="{F3E8F1AE-F90A-4F77-A553-15EF98768A58}"/>
    <cellStyle name="Normal 3" xfId="21" xr:uid="{20C93BA7-6571-4F71-822F-B89157656342}"/>
    <cellStyle name="Note 2" xfId="2" xr:uid="{5EC31CF1-4B61-4FE9-88CD-1067BA33B900}"/>
    <cellStyle name="Note 3" xfId="22" xr:uid="{EDA6534B-A296-450F-9529-C6E236F19927}"/>
    <cellStyle name="Result" xfId="17" xr:uid="{A99B80B7-70FA-4B04-A651-0F93BDDFDBAC}"/>
    <cellStyle name="Result 2" xfId="37" xr:uid="{36CCA937-AC84-46EB-83EC-DD90CAC5920C}"/>
    <cellStyle name="Status" xfId="18" xr:uid="{2B9DD286-874A-4076-BCFB-9C31CBBE3BF4}"/>
    <cellStyle name="Status 2" xfId="38" xr:uid="{4B4877CC-292F-4134-839F-F0294E919F65}"/>
    <cellStyle name="Text" xfId="19" xr:uid="{A8B09634-DC59-4D48-95AD-B6CFC09046A6}"/>
    <cellStyle name="Text 2" xfId="39" xr:uid="{8287EF6B-814D-49BE-A6B4-FC5B2183A561}"/>
    <cellStyle name="Warning" xfId="20" xr:uid="{A8E242B3-CF41-418E-81FB-ABC1D1C2FDDE}"/>
    <cellStyle name="Warning 2" xfId="40" xr:uid="{9E84C4E8-9B45-41F6-87F3-F81D63054021}"/>
  </cellStyles>
  <dxfs count="120">
    <dxf>
      <font>
        <b/>
        <strike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B686DA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B686DA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B686DA"/>
        </patternFill>
      </fill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fill>
        <patternFill patternType="solid">
          <fgColor theme="8" tint="0.79998168889431442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theme="8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theme="8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theme="8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theme="8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theme="8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alignment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alignment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alignment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alignment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alignment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alignment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B686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D4DEBFF-DE25-40C3-801E-B51707ECC3DB}" name="Tableau2" displayName="Tableau2" ref="A2:F74" totalsRowShown="0" headerRowDxfId="101" dataDxfId="100" headerRowBorderDxfId="109" tableBorderDxfId="110" totalsRowBorderDxfId="108">
  <autoFilter ref="A2:F74" xr:uid="{AD4DEBFF-DE25-40C3-801E-B51707ECC3DB}"/>
  <sortState xmlns:xlrd2="http://schemas.microsoft.com/office/spreadsheetml/2017/richdata2" ref="A3:F8">
    <sortCondition ref="E3:E8"/>
  </sortState>
  <tableColumns count="6">
    <tableColumn id="1" xr3:uid="{590ECAE9-48BB-4BEE-956C-208A63C5ACF3}" name="Etablissement" dataDxfId="107"/>
    <tableColumn id="2" xr3:uid="{20CDB2DE-6F29-4A83-9EDF-FF128F821AEC}" name="Equipe" dataDxfId="106"/>
    <tableColumn id="3" xr3:uid="{3AF8D1D1-870D-43DC-A89A-E39E43BC76C0}" name="Colonne1" dataDxfId="105"/>
    <tableColumn id="4" xr3:uid="{842B68A5-5CCE-4684-A7EE-AB59A3D66760}" name="Dossard" dataDxfId="104"/>
    <tableColumn id="5" xr3:uid="{31A92E9D-57FC-4878-AD1C-2AF40BD42A9E}" name="Catégorie" dataDxfId="103"/>
    <tableColumn id="6" xr3:uid="{24F6A11E-ADB2-4611-9951-59BEB3A0B875}" name="SS/E" dataDxfId="102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91AB1A4-CC30-4A4B-B9B6-8C343E68C927}" name="Tableau24" displayName="Tableau24" ref="A2:U22" totalsRowShown="0" dataDxfId="56" headerRowBorderDxfId="98" tableBorderDxfId="99" totalsRowBorderDxfId="97">
  <autoFilter ref="A2:U22" xr:uid="{F91AB1A4-CC30-4A4B-B9B6-8C343E68C927}"/>
  <sortState xmlns:xlrd2="http://schemas.microsoft.com/office/spreadsheetml/2017/richdata2" ref="A3:U22">
    <sortCondition ref="T2:T22"/>
  </sortState>
  <tableColumns count="21">
    <tableColumn id="1" xr3:uid="{C2C3FC68-A9BE-4552-9C1E-DDAA5A247E7B}" name="Dossard" dataDxfId="7"/>
    <tableColumn id="15" xr3:uid="{6F37D28C-1879-4195-847C-916C8C992A1E}" name="Classement" dataDxfId="5"/>
    <tableColumn id="2" xr3:uid="{4B4957E9-A74A-4E61-A8AE-1C617DE715E9}" name="Equipe" dataDxfId="6"/>
    <tableColumn id="3" xr3:uid="{256296D0-051C-4631-84FB-0424E3D4E7D8}" name="Colonne1" dataDxfId="66"/>
    <tableColumn id="4" xr3:uid="{EE439099-556B-4732-87B6-0C81AC1F7436}" name="Etablissement2" dataDxfId="42"/>
    <tableColumn id="5" xr3:uid="{3F5427CB-CEA6-4A95-A9CD-7887C6208318}" name="Catégorie" dataDxfId="65"/>
    <tableColumn id="6" xr3:uid="{1C2FC72E-D438-4C37-BD5D-8899D6F90D5B}" name="SS/E" dataDxfId="41"/>
    <tableColumn id="7" xr3:uid="{E3FA0314-BE86-4BDC-B24A-D40E62D70742}" name="VTT-O" dataDxfId="64"/>
    <tableColumn id="8" xr3:uid="{F8BBCA1C-934A-439B-AA22-3C3CCC6B335F}" name="Canoë" dataDxfId="63"/>
    <tableColumn id="9" xr3:uid="{7706EFAF-822C-423C-82A6-3022D9890E51}" name="VTT - Pistolet" dataDxfId="62"/>
    <tableColumn id="10" xr3:uid="{09509EE3-DB38-4521-9D99-91340FB2C490}" name="Triathlon" dataDxfId="61"/>
    <tableColumn id="17" xr3:uid="{29308216-1615-4D8C-9640-229B5C9D0A63}" name="Total des points" dataDxfId="30">
      <calculatedColumnFormula>SUM(Tableau24[[#This Row],[VTT-O]:[Triathlon]])</calculatedColumnFormula>
    </tableColumn>
    <tableColumn id="16" xr3:uid="{1CC8A484-BF5E-473E-84FC-5A771F1B42C1}" name="Classement J1" dataDxfId="55"/>
    <tableColumn id="11" xr3:uid="{466D4F0C-72E8-46DA-BB3F-486C653D340E}" name="Sauvetage" dataDxfId="60"/>
    <tableColumn id="12" xr3:uid="{4C3C2B78-1DE4-45DA-BEBA-D6072E594AA9}" name="CO-Sprint" dataDxfId="59"/>
    <tableColumn id="13" xr3:uid="{DFC1325C-833B-4E54-892B-6F252C942BCE}" name="Canoraft" dataDxfId="58"/>
    <tableColumn id="19" xr3:uid="{67662DCC-0164-46C2-8807-474CFEE2A83F}" name="VTT Mania" dataDxfId="54"/>
    <tableColumn id="18" xr3:uid="{60AA801F-0CBA-4F6B-81BF-193335453BCE}" name="Total des points2" dataDxfId="29">
      <calculatedColumnFormula>SUM(Tableau24[[#This Row],[Sauvetage]:[VTT Mania]])</calculatedColumnFormula>
    </tableColumn>
    <tableColumn id="21" xr3:uid="{9F562852-0B3E-4C93-A71B-CA8241B56F35}" name="Classement J2" dataDxfId="53"/>
    <tableColumn id="22" xr3:uid="{564FD758-101F-4319-B56C-7155D972A487}" name="TT POINTS" dataDxfId="28">
      <calculatedColumnFormula>SUM(R3,L3)</calculatedColumnFormula>
    </tableColumn>
    <tableColumn id="14" xr3:uid="{5602EAD7-5908-4D41-88A6-A3EF8C826352}" name="Classement TT" dataDxfId="57"/>
  </tableColumns>
  <tableStyleInfo name="TableStyleLight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A278D1-7EA9-48D2-B0D2-5F025A4D1CE2}" name="Tableau246" displayName="Tableau246" ref="A2:U16" totalsRowShown="0" dataDxfId="67" headerRowBorderDxfId="119" tableBorderDxfId="118" totalsRowBorderDxfId="117">
  <autoFilter ref="A2:U16" xr:uid="{4AA278D1-7EA9-48D2-B0D2-5F025A4D1CE2}"/>
  <sortState xmlns:xlrd2="http://schemas.microsoft.com/office/spreadsheetml/2017/richdata2" ref="A3:U16">
    <sortCondition ref="T2:T16"/>
  </sortState>
  <tableColumns count="21">
    <tableColumn id="1" xr3:uid="{61153869-3A34-453E-968A-EBD04AA83E00}" name="Dossard" dataDxfId="10"/>
    <tableColumn id="15" xr3:uid="{C9A230D2-1121-4180-9A5D-371422325113}" name="Classement" dataDxfId="8"/>
    <tableColumn id="2" xr3:uid="{6E83C133-580C-4A96-9D25-A3C5E7F025FE}" name="Equipe" dataDxfId="9"/>
    <tableColumn id="3" xr3:uid="{9E2F6C62-D663-4D12-84EE-36F678CA9BA0}" name="Colonne1" dataDxfId="69"/>
    <tableColumn id="4" xr3:uid="{413751C0-C8BC-4F2B-BDA0-CA3048264F81}" name="Etablissement2" dataDxfId="44"/>
    <tableColumn id="5" xr3:uid="{5C4D37DF-9EFE-4919-8E78-869A934903B7}" name="Catégorie" dataDxfId="68"/>
    <tableColumn id="6" xr3:uid="{B8908EAC-F7C3-4D61-9790-F5D955D39275}" name="SS/E" dataDxfId="43"/>
    <tableColumn id="7" xr3:uid="{B7702588-933F-425A-A501-7E72384FBB1B}" name="VTT-O" dataDxfId="52"/>
    <tableColumn id="8" xr3:uid="{31117C2A-B8F9-4D3E-9195-1F4C670EC077}" name="Canoë" dataDxfId="51"/>
    <tableColumn id="9" xr3:uid="{0E17E5E9-77E6-4336-9B6E-772B16B5A665}" name="VTT - Pistolet" dataDxfId="50"/>
    <tableColumn id="10" xr3:uid="{E0DCA104-BD7A-4220-A118-1F08ADED8661}" name="Triathlon" dataDxfId="49"/>
    <tableColumn id="17" xr3:uid="{DEB0DD8B-FA3D-4243-827E-8FB3501792BD}" name="Nombre points" dataDxfId="27">
      <calculatedColumnFormula>SUM(Tableau246[[#This Row],[VTT-O]:[Triathlon]])</calculatedColumnFormula>
    </tableColumn>
    <tableColumn id="16" xr3:uid="{CA36A449-E5FC-4EB1-8F9B-E90633A2F43D}" name="Classement J1" dataDxfId="33"/>
    <tableColumn id="11" xr3:uid="{CD2BBC01-369B-4FEE-9EB1-D2CFB78687EE}" name="Sauvetage" dataDxfId="48"/>
    <tableColumn id="12" xr3:uid="{55F43311-6B0C-4299-86A6-2C8FE02B2D2A}" name="CO-Sprint" dataDxfId="47"/>
    <tableColumn id="13" xr3:uid="{844716E7-80C6-4369-9101-D62CB78B3A42}" name="Canoraft" dataDxfId="46"/>
    <tableColumn id="20" xr3:uid="{ACB368F4-34C4-4E17-B544-CAA66D6AFDF0}" name="Mania" dataDxfId="31"/>
    <tableColumn id="19" xr3:uid="{EDBFED72-4C7E-426E-9323-BDA0B2209648}" name="Nombre points2" dataDxfId="26">
      <calculatedColumnFormula>SUM(Tableau246[[#This Row],[Sauvetage]:[Mania]])</calculatedColumnFormula>
    </tableColumn>
    <tableColumn id="18" xr3:uid="{717CAADB-28F8-4EB0-AB28-6A663D31A755}" name="Classement J2" dataDxfId="32"/>
    <tableColumn id="21" xr3:uid="{5A80648E-8C33-4A33-B464-F1551114C190}" name="TT POINTS" dataDxfId="3">
      <calculatedColumnFormula>SUM(L3,R3)</calculatedColumnFormula>
    </tableColumn>
    <tableColumn id="14" xr3:uid="{584CAA2B-089F-425F-8AE6-625C878AF4D3}" name="Classement Final" dataDxfId="45"/>
  </tableColumns>
  <tableStyleInfo name="TableStyleLight2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D0B146B-2539-4EBF-997A-789E805981B7}" name="Tableau247" displayName="Tableau247" ref="A2:U23" totalsRowShown="0" dataDxfId="70" headerRowBorderDxfId="116" tableBorderDxfId="115" totalsRowBorderDxfId="114">
  <autoFilter ref="A2:U23" xr:uid="{CD0B146B-2539-4EBF-997A-789E805981B7}"/>
  <sortState xmlns:xlrd2="http://schemas.microsoft.com/office/spreadsheetml/2017/richdata2" ref="A3:U23">
    <sortCondition ref="T2:T23"/>
  </sortState>
  <tableColumns count="21">
    <tableColumn id="1" xr3:uid="{3BBC9B1A-AB59-4C8A-BAE6-856892C9C65E}" name="Dossard" dataDxfId="84"/>
    <tableColumn id="15" xr3:uid="{BD3B0496-4A73-47AF-9FF2-0F733ACC2FB9}" name="Classement" dataDxfId="83"/>
    <tableColumn id="2" xr3:uid="{9FA4C5FC-18DC-4B93-B9EC-DFC836D6B289}" name="Equipe" dataDxfId="82"/>
    <tableColumn id="3" xr3:uid="{44745937-2C0A-487A-9E93-806BC5E604A9}" name="Colonne1" dataDxfId="81"/>
    <tableColumn id="4" xr3:uid="{300524AB-F3BF-4B91-8BEE-2C21261C66C2}" name="Etablissement2" dataDxfId="40"/>
    <tableColumn id="5" xr3:uid="{BD153045-7B6B-44BB-8824-ABCF342F789C}" name="Catégorie" dataDxfId="80"/>
    <tableColumn id="6" xr3:uid="{79C70A2A-71F1-4C3E-ACB6-1250F5C37C26}" name="SS/E" dataDxfId="79"/>
    <tableColumn id="7" xr3:uid="{06F566CE-7A86-4D24-A8B6-A804663C5AE0}" name="VTT-O" dataDxfId="78"/>
    <tableColumn id="8" xr3:uid="{7D0FDCFC-B754-465D-9DF6-FEA8AAA4CD0D}" name="Canoë" dataDxfId="77"/>
    <tableColumn id="9" xr3:uid="{C369FEA0-83B4-41AC-A9D0-2D55489808ED}" name="VTT - Pistolet" dataDxfId="76"/>
    <tableColumn id="10" xr3:uid="{99245B32-FDC1-4011-AD9A-FD98651D6E22}" name="Triathlon" dataDxfId="75"/>
    <tableColumn id="16" xr3:uid="{5C6B4487-ED56-40EA-A878-2781FFCED22A}" name="Nombre de points" dataDxfId="25">
      <calculatedColumnFormula>SUM(Tableau247[[#This Row],[VTT-O]:[Triathlon]])</calculatedColumnFormula>
    </tableColumn>
    <tableColumn id="17" xr3:uid="{3F074B04-E65E-41CB-B4A2-EDBC4453E73A}" name="ClassementJ1" dataDxfId="39"/>
    <tableColumn id="11" xr3:uid="{D88A2AA4-465F-484C-879F-E024AB90ADF4}" name="Sauvetage" dataDxfId="74"/>
    <tableColumn id="12" xr3:uid="{3AB6A680-B89A-4F9E-B4A5-1A04A41E14B9}" name="CO-Sprint" dataDxfId="73"/>
    <tableColumn id="13" xr3:uid="{C08D99E3-1EA6-4C20-9CE6-760E8A2CDEAB}" name="Hydro" dataDxfId="72"/>
    <tableColumn id="20" xr3:uid="{7E5A1510-4126-48C7-A257-C683771ADF93}" name="VTT Mania" dataDxfId="37"/>
    <tableColumn id="19" xr3:uid="{A02AC234-D210-4F35-A06C-CBAB9FA9E5FF}" name="Nombre points" dataDxfId="24">
      <calculatedColumnFormula>SUM(Tableau247[[#This Row],[Sauvetage]:[VTT Mania]])</calculatedColumnFormula>
    </tableColumn>
    <tableColumn id="18" xr3:uid="{47207BEB-DC8E-4C29-89D4-7FC1C8C22129}" name="Classement J2" dataDxfId="38"/>
    <tableColumn id="21" xr3:uid="{4071996F-72CE-442E-9D26-58915F05B87C}" name="TT POINTS" dataDxfId="23">
      <calculatedColumnFormula>SUM(R3,L3)</calculatedColumnFormula>
    </tableColumn>
    <tableColumn id="14" xr3:uid="{01B79455-45BC-4AC4-AC86-6F1DAF0E2F07}" name="Classement Final" dataDxfId="71"/>
  </tableColumns>
  <tableStyleInfo name="TableStyleLight20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F430C4A-111F-486E-8FBA-FCA6E06C25A9}" name="Tableau2478" displayName="Tableau2478" ref="A2:U19" totalsRowShown="0" dataDxfId="85" headerRowBorderDxfId="113" tableBorderDxfId="112" totalsRowBorderDxfId="111">
  <autoFilter ref="A2:U19" xr:uid="{5F430C4A-111F-486E-8FBA-FCA6E06C25A9}"/>
  <sortState xmlns:xlrd2="http://schemas.microsoft.com/office/spreadsheetml/2017/richdata2" ref="A3:U19">
    <sortCondition ref="T2:T19"/>
  </sortState>
  <tableColumns count="21">
    <tableColumn id="1" xr3:uid="{1A222FA4-EDA9-4BBB-8335-1F0D6469188A}" name="Dossard" dataDxfId="2"/>
    <tableColumn id="15" xr3:uid="{3611CAC8-6817-41D7-AEB1-E55FF7AAF641}" name="Classement" dataDxfId="0"/>
    <tableColumn id="2" xr3:uid="{012BC1AF-B443-435D-8595-A862BC0B0865}" name="Equipe" dataDxfId="1"/>
    <tableColumn id="3" xr3:uid="{CDECBF58-AFBC-4EE9-8F8A-CFAAA4D8E1B5}" name="Equipe2" dataDxfId="96"/>
    <tableColumn id="4" xr3:uid="{A21764A4-81A4-4A34-B1AB-AC6398A59FE4}" name="Etablissement2" dataDxfId="95"/>
    <tableColumn id="5" xr3:uid="{27599221-2466-46B4-895A-60E0B7BD858D}" name="Catégorie" dataDxfId="94"/>
    <tableColumn id="6" xr3:uid="{16C404FC-7C52-4F05-96AB-81EA9AD4021E}" name="SS/E" dataDxfId="20"/>
    <tableColumn id="7" xr3:uid="{529D96B7-BFB5-4ACC-B8ED-801B8CCD8E3B}" name="VTT-O" dataDxfId="93"/>
    <tableColumn id="8" xr3:uid="{31D09B2F-DAD4-41D4-A1D9-9F6C9B170ABA}" name="Canoë" dataDxfId="92"/>
    <tableColumn id="9" xr3:uid="{5B93B352-420C-4449-B979-7C7CE5AA4EC0}" name="VTT - Pistolet" dataDxfId="91"/>
    <tableColumn id="10" xr3:uid="{E6136020-0F59-407D-8FFF-B5A4EA534144}" name="Triathlon" dataDxfId="90"/>
    <tableColumn id="17" xr3:uid="{747A9698-9FBC-4B7E-BAC7-5D143C24985E}" name="Nombre de points" dataDxfId="22">
      <calculatedColumnFormula>SUM(Tableau2478[[#This Row],[VTT-O]:[Triathlon]])</calculatedColumnFormula>
    </tableColumn>
    <tableColumn id="16" xr3:uid="{5341FF26-EE7D-4DE4-860F-3613448A7764}" name="Classement J1" dataDxfId="36"/>
    <tableColumn id="11" xr3:uid="{76A5C9DD-2D4F-4A6A-8777-A4196A1C88E3}" name="Sauvetage" dataDxfId="89"/>
    <tableColumn id="12" xr3:uid="{EE149879-C8A4-495F-921F-CB2D0180FADD}" name="CO-Sprint" dataDxfId="88"/>
    <tableColumn id="13" xr3:uid="{2B2002BA-FD13-4BF3-946F-BCAF2DA82589}" name="Hydro" dataDxfId="87"/>
    <tableColumn id="20" xr3:uid="{E344E34E-258F-40E3-80FF-774F647EA776}" name="Mania" dataDxfId="34"/>
    <tableColumn id="19" xr3:uid="{9C1AF4D7-D844-401F-B6D8-AEE4C876AED0}" name="Nombre points" dataDxfId="21">
      <calculatedColumnFormula>SUM(Tableau2478[[#This Row],[Sauvetage]:[Mania]])</calculatedColumnFormula>
    </tableColumn>
    <tableColumn id="18" xr3:uid="{2BE96142-20DB-4C69-99E2-E5486DC126B4}" name="Classement J2" dataDxfId="35"/>
    <tableColumn id="21" xr3:uid="{4053FCF0-8EE8-41CA-B167-F2A281CA5784}" name="TT POINTS" dataDxfId="4">
      <calculatedColumnFormula>SUM(S3,M3)</calculatedColumnFormula>
    </tableColumn>
    <tableColumn id="14" xr3:uid="{01A3C4CD-5E23-41C6-862F-CDC4BF9F0F93}" name="Classement Final" dataDxfId="86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74"/>
  <sheetViews>
    <sheetView zoomScale="66" workbookViewId="0">
      <selection activeCell="F67" sqref="F67"/>
    </sheetView>
  </sheetViews>
  <sheetFormatPr baseColWidth="10" defaultColWidth="8.7265625" defaultRowHeight="14"/>
  <cols>
    <col min="1" max="1" width="14.6328125" style="20" customWidth="1"/>
    <col min="2" max="2" width="23.453125" style="20" customWidth="1"/>
    <col min="3" max="3" width="25.6328125" style="20" customWidth="1"/>
    <col min="4" max="4" width="9.6328125" style="20" customWidth="1"/>
    <col min="5" max="5" width="10.81640625" style="20" customWidth="1"/>
    <col min="6" max="7" width="8.7265625" style="20"/>
    <col min="8" max="8" width="28.90625" style="20" customWidth="1"/>
    <col min="9" max="16384" width="8.7265625" style="20"/>
  </cols>
  <sheetData>
    <row r="2" spans="1:8">
      <c r="A2" s="17" t="s">
        <v>0</v>
      </c>
      <c r="B2" s="10" t="s">
        <v>1</v>
      </c>
      <c r="C2" s="11" t="s">
        <v>22</v>
      </c>
      <c r="D2" s="18" t="s">
        <v>4</v>
      </c>
      <c r="E2" s="18" t="s">
        <v>2</v>
      </c>
      <c r="F2" s="19" t="s">
        <v>3</v>
      </c>
      <c r="H2" s="20" t="s">
        <v>81</v>
      </c>
    </row>
    <row r="3" spans="1:8">
      <c r="A3" s="21" t="s">
        <v>5</v>
      </c>
      <c r="B3" s="22" t="s">
        <v>16</v>
      </c>
      <c r="C3" s="22" t="s">
        <v>17</v>
      </c>
      <c r="D3" s="22"/>
      <c r="E3" s="22" t="s">
        <v>18</v>
      </c>
      <c r="F3" s="23" t="s">
        <v>21</v>
      </c>
      <c r="H3" s="20" t="s">
        <v>83</v>
      </c>
    </row>
    <row r="4" spans="1:8">
      <c r="A4" s="21" t="s">
        <v>5</v>
      </c>
      <c r="B4" s="22" t="s">
        <v>12</v>
      </c>
      <c r="C4" s="22" t="s">
        <v>13</v>
      </c>
      <c r="D4" s="22"/>
      <c r="E4" s="22" t="s">
        <v>19</v>
      </c>
      <c r="F4" s="23" t="s">
        <v>21</v>
      </c>
      <c r="H4" s="46" t="s">
        <v>82</v>
      </c>
    </row>
    <row r="5" spans="1:8" ht="14.5">
      <c r="A5" s="21" t="s">
        <v>5</v>
      </c>
      <c r="B5" s="22" t="s">
        <v>14</v>
      </c>
      <c r="C5" s="22" t="s">
        <v>15</v>
      </c>
      <c r="D5" s="22"/>
      <c r="E5" s="22" t="s">
        <v>19</v>
      </c>
      <c r="F5" s="23" t="s">
        <v>21</v>
      </c>
      <c r="H5" s="63"/>
    </row>
    <row r="6" spans="1:8" ht="14.5">
      <c r="A6" s="21" t="s">
        <v>5</v>
      </c>
      <c r="B6" s="22" t="s">
        <v>6</v>
      </c>
      <c r="C6" s="22" t="s">
        <v>7</v>
      </c>
      <c r="D6" s="22"/>
      <c r="E6" s="22" t="s">
        <v>20</v>
      </c>
      <c r="F6" s="23" t="s">
        <v>21</v>
      </c>
      <c r="H6" s="63" t="s">
        <v>184</v>
      </c>
    </row>
    <row r="7" spans="1:8">
      <c r="A7" s="21" t="s">
        <v>5</v>
      </c>
      <c r="B7" s="22" t="s">
        <v>8</v>
      </c>
      <c r="C7" s="22" t="s">
        <v>9</v>
      </c>
      <c r="D7" s="22"/>
      <c r="E7" s="22" t="s">
        <v>20</v>
      </c>
      <c r="F7" s="23" t="s">
        <v>21</v>
      </c>
    </row>
    <row r="8" spans="1:8">
      <c r="A8" s="24" t="s">
        <v>5</v>
      </c>
      <c r="B8" s="25" t="s">
        <v>10</v>
      </c>
      <c r="C8" s="25" t="s">
        <v>11</v>
      </c>
      <c r="D8" s="25"/>
      <c r="E8" s="25" t="s">
        <v>20</v>
      </c>
      <c r="F8" s="26" t="s">
        <v>21</v>
      </c>
    </row>
    <row r="9" spans="1:8">
      <c r="A9" s="22" t="s">
        <v>39</v>
      </c>
      <c r="B9" s="27" t="s">
        <v>37</v>
      </c>
      <c r="C9" s="27" t="s">
        <v>38</v>
      </c>
      <c r="D9" s="22"/>
      <c r="E9" s="22" t="s">
        <v>51</v>
      </c>
      <c r="F9" s="23" t="s">
        <v>50</v>
      </c>
    </row>
    <row r="10" spans="1:8">
      <c r="A10" s="22" t="s">
        <v>39</v>
      </c>
      <c r="B10" s="27" t="s">
        <v>40</v>
      </c>
      <c r="C10" s="22" t="s">
        <v>41</v>
      </c>
      <c r="D10" s="22"/>
      <c r="E10" s="22" t="s">
        <v>51</v>
      </c>
      <c r="F10" s="23" t="s">
        <v>50</v>
      </c>
    </row>
    <row r="11" spans="1:8">
      <c r="A11" s="25" t="s">
        <v>39</v>
      </c>
      <c r="B11" s="25" t="s">
        <v>42</v>
      </c>
      <c r="C11" s="22" t="s">
        <v>43</v>
      </c>
      <c r="D11" s="22"/>
      <c r="E11" s="22" t="s">
        <v>51</v>
      </c>
      <c r="F11" s="23" t="s">
        <v>50</v>
      </c>
    </row>
    <row r="12" spans="1:8">
      <c r="A12" s="25" t="s">
        <v>39</v>
      </c>
      <c r="B12" s="27" t="s">
        <v>44</v>
      </c>
      <c r="C12" s="22" t="s">
        <v>45</v>
      </c>
      <c r="D12" s="22"/>
      <c r="E12" s="22" t="s">
        <v>18</v>
      </c>
      <c r="F12" s="23" t="s">
        <v>50</v>
      </c>
    </row>
    <row r="13" spans="1:8">
      <c r="A13" s="25" t="s">
        <v>39</v>
      </c>
      <c r="B13" s="28" t="s">
        <v>46</v>
      </c>
      <c r="C13" s="25" t="s">
        <v>47</v>
      </c>
      <c r="D13" s="25"/>
      <c r="E13" s="25" t="s">
        <v>18</v>
      </c>
      <c r="F13" s="26" t="s">
        <v>50</v>
      </c>
    </row>
    <row r="14" spans="1:8">
      <c r="A14" s="25" t="s">
        <v>39</v>
      </c>
      <c r="B14" s="28" t="s">
        <v>48</v>
      </c>
      <c r="C14" s="25" t="s">
        <v>49</v>
      </c>
      <c r="D14" s="25"/>
      <c r="E14" s="25" t="s">
        <v>19</v>
      </c>
      <c r="F14" s="26" t="s">
        <v>50</v>
      </c>
    </row>
    <row r="15" spans="1:8">
      <c r="A15" s="24" t="s">
        <v>52</v>
      </c>
      <c r="B15" s="29" t="s">
        <v>53</v>
      </c>
      <c r="C15" s="31" t="s">
        <v>54</v>
      </c>
      <c r="D15" s="25"/>
      <c r="E15" s="25" t="s">
        <v>20</v>
      </c>
      <c r="F15" s="26"/>
    </row>
    <row r="16" spans="1:8">
      <c r="A16" s="24" t="s">
        <v>52</v>
      </c>
      <c r="B16" s="30" t="s">
        <v>55</v>
      </c>
      <c r="C16" s="33" t="s">
        <v>56</v>
      </c>
      <c r="D16" s="25"/>
      <c r="E16" s="25" t="s">
        <v>20</v>
      </c>
      <c r="F16" s="26"/>
    </row>
    <row r="17" spans="1:6">
      <c r="A17" s="24" t="s">
        <v>52</v>
      </c>
      <c r="B17" s="30" t="s">
        <v>57</v>
      </c>
      <c r="C17" s="34" t="s">
        <v>58</v>
      </c>
      <c r="D17" s="25"/>
      <c r="E17" s="25" t="s">
        <v>20</v>
      </c>
      <c r="F17" s="26"/>
    </row>
    <row r="18" spans="1:6">
      <c r="A18" s="24" t="s">
        <v>52</v>
      </c>
      <c r="B18" s="30" t="s">
        <v>59</v>
      </c>
      <c r="C18" s="35" t="s">
        <v>60</v>
      </c>
      <c r="D18" s="25"/>
      <c r="E18" s="25" t="s">
        <v>19</v>
      </c>
      <c r="F18" s="26"/>
    </row>
    <row r="19" spans="1:6">
      <c r="A19" s="24" t="s">
        <v>52</v>
      </c>
      <c r="B19" s="30" t="s">
        <v>61</v>
      </c>
      <c r="C19" s="36" t="s">
        <v>62</v>
      </c>
      <c r="D19" s="25"/>
      <c r="E19" s="25" t="s">
        <v>19</v>
      </c>
      <c r="F19" s="26"/>
    </row>
    <row r="20" spans="1:6">
      <c r="A20" s="24" t="s">
        <v>52</v>
      </c>
      <c r="B20" s="30" t="s">
        <v>63</v>
      </c>
      <c r="C20" s="37" t="s">
        <v>64</v>
      </c>
      <c r="D20" s="25"/>
      <c r="E20" s="25" t="s">
        <v>73</v>
      </c>
      <c r="F20" s="26"/>
    </row>
    <row r="21" spans="1:6" ht="14.5">
      <c r="A21" s="24" t="s">
        <v>52</v>
      </c>
      <c r="B21" s="30" t="s">
        <v>65</v>
      </c>
      <c r="C21" s="38" t="s">
        <v>66</v>
      </c>
      <c r="D21" s="25"/>
      <c r="E21" s="25" t="s">
        <v>18</v>
      </c>
      <c r="F21" s="26"/>
    </row>
    <row r="22" spans="1:6" ht="14.5">
      <c r="A22" s="24" t="s">
        <v>52</v>
      </c>
      <c r="B22" s="30" t="s">
        <v>67</v>
      </c>
      <c r="C22" s="39" t="s">
        <v>68</v>
      </c>
      <c r="D22" s="25"/>
      <c r="E22" s="25" t="s">
        <v>18</v>
      </c>
      <c r="F22" s="26"/>
    </row>
    <row r="23" spans="1:6" ht="14.5">
      <c r="A23" s="24" t="s">
        <v>52</v>
      </c>
      <c r="B23" s="32" t="s">
        <v>69</v>
      </c>
      <c r="C23" s="41" t="s">
        <v>70</v>
      </c>
      <c r="D23" s="25"/>
      <c r="E23" s="25" t="s">
        <v>18</v>
      </c>
      <c r="F23" s="26"/>
    </row>
    <row r="24" spans="1:6">
      <c r="A24" s="24" t="s">
        <v>52</v>
      </c>
      <c r="B24" s="32" t="s">
        <v>71</v>
      </c>
      <c r="C24" s="42" t="s">
        <v>72</v>
      </c>
      <c r="D24" s="25"/>
      <c r="E24" s="25" t="s">
        <v>18</v>
      </c>
      <c r="F24" s="26"/>
    </row>
    <row r="25" spans="1:6">
      <c r="A25" s="24" t="s">
        <v>52</v>
      </c>
      <c r="B25" s="30" t="s">
        <v>74</v>
      </c>
      <c r="C25" s="43" t="s">
        <v>75</v>
      </c>
      <c r="D25" s="25"/>
      <c r="E25" s="25" t="s">
        <v>51</v>
      </c>
      <c r="F25" s="26"/>
    </row>
    <row r="26" spans="1:6">
      <c r="A26" s="24" t="s">
        <v>52</v>
      </c>
      <c r="B26" s="32" t="s">
        <v>76</v>
      </c>
      <c r="C26" s="44" t="s">
        <v>77</v>
      </c>
      <c r="D26" s="25"/>
      <c r="E26" s="25" t="s">
        <v>51</v>
      </c>
      <c r="F26" s="26"/>
    </row>
    <row r="27" spans="1:6">
      <c r="A27" s="24" t="s">
        <v>52</v>
      </c>
      <c r="B27" s="32" t="s">
        <v>78</v>
      </c>
      <c r="C27" s="45" t="s">
        <v>79</v>
      </c>
      <c r="D27" s="25"/>
      <c r="E27" s="25" t="s">
        <v>80</v>
      </c>
      <c r="F27" s="26"/>
    </row>
    <row r="28" spans="1:6">
      <c r="A28" s="24" t="s">
        <v>88</v>
      </c>
      <c r="B28" s="28" t="s">
        <v>86</v>
      </c>
      <c r="C28" s="25" t="s">
        <v>87</v>
      </c>
      <c r="D28" s="25"/>
      <c r="E28" s="25" t="s">
        <v>19</v>
      </c>
      <c r="F28" s="26" t="s">
        <v>50</v>
      </c>
    </row>
    <row r="29" spans="1:6">
      <c r="A29" s="24" t="s">
        <v>88</v>
      </c>
      <c r="B29" s="40" t="s">
        <v>84</v>
      </c>
      <c r="C29" s="20" t="s">
        <v>85</v>
      </c>
      <c r="D29" s="22"/>
      <c r="E29" s="22" t="s">
        <v>51</v>
      </c>
      <c r="F29" s="26" t="s">
        <v>50</v>
      </c>
    </row>
    <row r="30" spans="1:6">
      <c r="A30" s="24" t="s">
        <v>89</v>
      </c>
      <c r="B30" s="28" t="s">
        <v>90</v>
      </c>
      <c r="C30" s="25" t="s">
        <v>91</v>
      </c>
      <c r="D30" s="25"/>
      <c r="E30" s="25" t="s">
        <v>18</v>
      </c>
      <c r="F30" s="26" t="s">
        <v>50</v>
      </c>
    </row>
    <row r="31" spans="1:6">
      <c r="A31" s="24" t="s">
        <v>89</v>
      </c>
      <c r="B31" s="22" t="s">
        <v>92</v>
      </c>
      <c r="C31" s="22" t="s">
        <v>93</v>
      </c>
      <c r="D31" s="22"/>
      <c r="E31" s="25" t="s">
        <v>18</v>
      </c>
      <c r="F31" s="26" t="s">
        <v>50</v>
      </c>
    </row>
    <row r="32" spans="1:6">
      <c r="A32" s="24" t="s">
        <v>89</v>
      </c>
      <c r="B32" s="22" t="s">
        <v>94</v>
      </c>
      <c r="C32" s="22" t="s">
        <v>95</v>
      </c>
      <c r="D32" s="22"/>
      <c r="E32" s="25" t="s">
        <v>18</v>
      </c>
      <c r="F32" s="26" t="s">
        <v>50</v>
      </c>
    </row>
    <row r="33" spans="1:6">
      <c r="A33" s="24" t="s">
        <v>89</v>
      </c>
      <c r="B33" s="22" t="s">
        <v>96</v>
      </c>
      <c r="C33" s="22" t="s">
        <v>97</v>
      </c>
      <c r="D33" s="22"/>
      <c r="E33" s="25" t="s">
        <v>18</v>
      </c>
      <c r="F33" s="26" t="s">
        <v>50</v>
      </c>
    </row>
    <row r="34" spans="1:6">
      <c r="A34" s="24" t="s">
        <v>89</v>
      </c>
      <c r="B34" s="22" t="s">
        <v>98</v>
      </c>
      <c r="C34" s="22" t="s">
        <v>99</v>
      </c>
      <c r="D34" s="22"/>
      <c r="E34" s="22" t="s">
        <v>51</v>
      </c>
      <c r="F34" s="26" t="s">
        <v>50</v>
      </c>
    </row>
    <row r="35" spans="1:6" ht="14.5">
      <c r="A35" s="24" t="s">
        <v>185</v>
      </c>
      <c r="B35" s="63" t="s">
        <v>183</v>
      </c>
      <c r="C35" s="22" t="s">
        <v>100</v>
      </c>
      <c r="D35" s="22"/>
      <c r="E35" s="22" t="s">
        <v>51</v>
      </c>
      <c r="F35" s="26" t="s">
        <v>50</v>
      </c>
    </row>
    <row r="36" spans="1:6">
      <c r="A36" s="24" t="s">
        <v>89</v>
      </c>
      <c r="B36" s="22" t="s">
        <v>101</v>
      </c>
      <c r="C36" s="22" t="s">
        <v>102</v>
      </c>
      <c r="D36" s="22"/>
      <c r="E36" s="22" t="s">
        <v>20</v>
      </c>
      <c r="F36" s="26" t="s">
        <v>50</v>
      </c>
    </row>
    <row r="37" spans="1:6">
      <c r="A37" s="24" t="s">
        <v>89</v>
      </c>
      <c r="B37" s="22" t="s">
        <v>103</v>
      </c>
      <c r="C37" s="22" t="s">
        <v>104</v>
      </c>
      <c r="D37" s="22"/>
      <c r="E37" s="22" t="s">
        <v>20</v>
      </c>
      <c r="F37" s="26" t="s">
        <v>50</v>
      </c>
    </row>
    <row r="38" spans="1:6">
      <c r="A38" s="24" t="s">
        <v>89</v>
      </c>
      <c r="B38" s="22" t="s">
        <v>105</v>
      </c>
      <c r="C38" s="22" t="s">
        <v>106</v>
      </c>
      <c r="D38" s="22"/>
      <c r="E38" s="22" t="s">
        <v>20</v>
      </c>
      <c r="F38" s="26" t="s">
        <v>50</v>
      </c>
    </row>
    <row r="39" spans="1:6">
      <c r="A39" s="22" t="s">
        <v>135</v>
      </c>
      <c r="B39" s="48" t="s">
        <v>107</v>
      </c>
      <c r="C39" s="48" t="s">
        <v>108</v>
      </c>
      <c r="D39" s="22"/>
      <c r="E39" s="22" t="s">
        <v>18</v>
      </c>
      <c r="F39" s="26" t="s">
        <v>50</v>
      </c>
    </row>
    <row r="40" spans="1:6">
      <c r="A40" s="22" t="s">
        <v>135</v>
      </c>
      <c r="B40" s="25" t="s">
        <v>109</v>
      </c>
      <c r="C40" s="25" t="s">
        <v>110</v>
      </c>
      <c r="D40" s="22"/>
      <c r="E40" s="25" t="s">
        <v>18</v>
      </c>
      <c r="F40" s="26" t="s">
        <v>50</v>
      </c>
    </row>
    <row r="41" spans="1:6">
      <c r="A41" s="22" t="s">
        <v>135</v>
      </c>
      <c r="B41" s="25" t="s">
        <v>112</v>
      </c>
      <c r="C41" s="25" t="s">
        <v>113</v>
      </c>
      <c r="D41" s="25"/>
      <c r="E41" s="25" t="s">
        <v>20</v>
      </c>
      <c r="F41" s="26" t="s">
        <v>50</v>
      </c>
    </row>
    <row r="42" spans="1:6">
      <c r="A42" s="22" t="s">
        <v>135</v>
      </c>
      <c r="B42" s="25" t="s">
        <v>114</v>
      </c>
      <c r="C42" s="25" t="s">
        <v>115</v>
      </c>
      <c r="D42" s="25"/>
      <c r="E42" s="25" t="s">
        <v>20</v>
      </c>
      <c r="F42" s="26" t="s">
        <v>50</v>
      </c>
    </row>
    <row r="43" spans="1:6">
      <c r="A43" s="22" t="s">
        <v>135</v>
      </c>
      <c r="B43" s="25" t="s">
        <v>116</v>
      </c>
      <c r="C43" s="25" t="s">
        <v>117</v>
      </c>
      <c r="D43" s="25"/>
      <c r="E43" s="25" t="s">
        <v>20</v>
      </c>
      <c r="F43" s="26" t="s">
        <v>50</v>
      </c>
    </row>
    <row r="44" spans="1:6">
      <c r="A44" s="22" t="s">
        <v>135</v>
      </c>
      <c r="B44" s="25" t="s">
        <v>118</v>
      </c>
      <c r="C44" s="25" t="s">
        <v>119</v>
      </c>
      <c r="D44" s="25"/>
      <c r="E44" s="25" t="s">
        <v>51</v>
      </c>
      <c r="F44" s="26" t="s">
        <v>50</v>
      </c>
    </row>
    <row r="45" spans="1:6">
      <c r="A45" s="22" t="s">
        <v>135</v>
      </c>
      <c r="B45" s="25" t="s">
        <v>120</v>
      </c>
      <c r="C45" s="25" t="s">
        <v>121</v>
      </c>
      <c r="D45" s="25"/>
      <c r="E45" s="25" t="s">
        <v>19</v>
      </c>
      <c r="F45" s="26" t="s">
        <v>50</v>
      </c>
    </row>
    <row r="46" spans="1:6">
      <c r="A46" s="22" t="s">
        <v>135</v>
      </c>
      <c r="B46" s="25" t="s">
        <v>122</v>
      </c>
      <c r="C46" s="25" t="s">
        <v>123</v>
      </c>
      <c r="D46" s="25"/>
      <c r="E46" s="25" t="s">
        <v>19</v>
      </c>
      <c r="F46" s="26" t="s">
        <v>50</v>
      </c>
    </row>
    <row r="47" spans="1:6">
      <c r="A47" s="24" t="s">
        <v>124</v>
      </c>
      <c r="B47" s="25" t="s">
        <v>125</v>
      </c>
      <c r="C47" s="25" t="s">
        <v>126</v>
      </c>
      <c r="D47" s="25"/>
      <c r="E47" s="25" t="s">
        <v>20</v>
      </c>
      <c r="F47" s="26" t="s">
        <v>50</v>
      </c>
    </row>
    <row r="48" spans="1:6">
      <c r="A48" s="24" t="s">
        <v>124</v>
      </c>
      <c r="B48" s="25" t="s">
        <v>127</v>
      </c>
      <c r="C48" s="25" t="s">
        <v>128</v>
      </c>
      <c r="D48" s="25"/>
      <c r="E48" s="25" t="s">
        <v>20</v>
      </c>
      <c r="F48" s="26" t="s">
        <v>50</v>
      </c>
    </row>
    <row r="49" spans="1:6">
      <c r="A49" s="24" t="s">
        <v>124</v>
      </c>
      <c r="B49" s="25" t="s">
        <v>129</v>
      </c>
      <c r="C49" s="25" t="s">
        <v>130</v>
      </c>
      <c r="D49" s="25"/>
      <c r="E49" s="25" t="s">
        <v>18</v>
      </c>
      <c r="F49" s="26" t="s">
        <v>50</v>
      </c>
    </row>
    <row r="50" spans="1:6">
      <c r="A50" s="24" t="s">
        <v>124</v>
      </c>
      <c r="B50" s="25" t="s">
        <v>131</v>
      </c>
      <c r="C50" s="25" t="s">
        <v>132</v>
      </c>
      <c r="D50" s="25"/>
      <c r="E50" s="25" t="s">
        <v>51</v>
      </c>
      <c r="F50" s="26" t="s">
        <v>50</v>
      </c>
    </row>
    <row r="51" spans="1:6">
      <c r="A51" s="24" t="s">
        <v>124</v>
      </c>
      <c r="B51" s="25" t="s">
        <v>133</v>
      </c>
      <c r="C51" s="25" t="s">
        <v>134</v>
      </c>
      <c r="D51" s="25"/>
      <c r="E51" s="25" t="s">
        <v>51</v>
      </c>
      <c r="F51" s="26" t="s">
        <v>50</v>
      </c>
    </row>
    <row r="52" spans="1:6">
      <c r="A52" s="24" t="s">
        <v>111</v>
      </c>
      <c r="B52" s="25" t="s">
        <v>136</v>
      </c>
      <c r="C52" s="25" t="s">
        <v>137</v>
      </c>
      <c r="D52" s="25"/>
      <c r="E52" s="25" t="s">
        <v>20</v>
      </c>
      <c r="F52" s="26"/>
    </row>
    <row r="53" spans="1:6">
      <c r="A53" s="24" t="s">
        <v>111</v>
      </c>
      <c r="B53" s="25" t="s">
        <v>138</v>
      </c>
      <c r="C53" s="25" t="s">
        <v>139</v>
      </c>
      <c r="D53" s="25"/>
      <c r="E53" s="25" t="s">
        <v>20</v>
      </c>
      <c r="F53" s="26"/>
    </row>
    <row r="54" spans="1:6">
      <c r="A54" s="24" t="s">
        <v>111</v>
      </c>
      <c r="B54" s="25" t="s">
        <v>140</v>
      </c>
      <c r="C54" s="25" t="s">
        <v>141</v>
      </c>
      <c r="D54" s="25"/>
      <c r="E54" s="25" t="s">
        <v>20</v>
      </c>
      <c r="F54" s="26"/>
    </row>
    <row r="55" spans="1:6">
      <c r="A55" s="24" t="s">
        <v>111</v>
      </c>
      <c r="B55" s="25" t="s">
        <v>142</v>
      </c>
      <c r="C55" s="25" t="s">
        <v>143</v>
      </c>
      <c r="D55" s="25"/>
      <c r="E55" s="25" t="s">
        <v>20</v>
      </c>
      <c r="F55" s="26"/>
    </row>
    <row r="56" spans="1:6">
      <c r="A56" s="24" t="s">
        <v>111</v>
      </c>
      <c r="B56" s="25" t="s">
        <v>144</v>
      </c>
      <c r="C56" s="25" t="s">
        <v>145</v>
      </c>
      <c r="D56" s="25"/>
      <c r="E56" s="25" t="s">
        <v>19</v>
      </c>
      <c r="F56" s="26"/>
    </row>
    <row r="57" spans="1:6">
      <c r="A57" s="24" t="s">
        <v>111</v>
      </c>
      <c r="B57" s="25" t="s">
        <v>146</v>
      </c>
      <c r="C57" s="25" t="s">
        <v>147</v>
      </c>
      <c r="D57" s="25"/>
      <c r="E57" s="25" t="s">
        <v>19</v>
      </c>
      <c r="F57" s="26"/>
    </row>
    <row r="58" spans="1:6">
      <c r="A58" s="24" t="s">
        <v>111</v>
      </c>
      <c r="B58" s="25" t="s">
        <v>148</v>
      </c>
      <c r="C58" s="25" t="s">
        <v>149</v>
      </c>
      <c r="D58" s="25"/>
      <c r="E58" s="25" t="s">
        <v>19</v>
      </c>
      <c r="F58" s="26"/>
    </row>
    <row r="59" spans="1:6">
      <c r="A59" s="24" t="s">
        <v>111</v>
      </c>
      <c r="B59" s="25" t="s">
        <v>150</v>
      </c>
      <c r="C59" s="25" t="s">
        <v>151</v>
      </c>
      <c r="D59" s="25"/>
      <c r="E59" s="25" t="s">
        <v>73</v>
      </c>
      <c r="F59" s="26"/>
    </row>
    <row r="60" spans="1:6">
      <c r="A60" s="24" t="s">
        <v>111</v>
      </c>
      <c r="B60" s="25" t="s">
        <v>152</v>
      </c>
      <c r="C60" s="25" t="s">
        <v>153</v>
      </c>
      <c r="D60" s="25"/>
      <c r="E60" s="25" t="s">
        <v>18</v>
      </c>
      <c r="F60" s="26"/>
    </row>
    <row r="61" spans="1:6">
      <c r="A61" s="24" t="s">
        <v>111</v>
      </c>
      <c r="B61" s="25" t="s">
        <v>154</v>
      </c>
      <c r="C61" s="25" t="s">
        <v>155</v>
      </c>
      <c r="D61" s="25"/>
      <c r="E61" s="25" t="s">
        <v>18</v>
      </c>
      <c r="F61" s="26"/>
    </row>
    <row r="62" spans="1:6">
      <c r="A62" s="24" t="s">
        <v>111</v>
      </c>
      <c r="B62" s="25" t="s">
        <v>156</v>
      </c>
      <c r="C62" s="25" t="s">
        <v>157</v>
      </c>
      <c r="D62" s="25"/>
      <c r="E62" s="25" t="s">
        <v>18</v>
      </c>
      <c r="F62" s="26"/>
    </row>
    <row r="63" spans="1:6">
      <c r="A63" s="24" t="s">
        <v>111</v>
      </c>
      <c r="B63" s="25" t="s">
        <v>158</v>
      </c>
      <c r="C63" s="25" t="s">
        <v>159</v>
      </c>
      <c r="D63" s="25"/>
      <c r="E63" s="25" t="s">
        <v>18</v>
      </c>
      <c r="F63" s="26"/>
    </row>
    <row r="64" spans="1:6">
      <c r="A64" s="24" t="s">
        <v>111</v>
      </c>
      <c r="B64" s="25" t="s">
        <v>160</v>
      </c>
      <c r="C64" s="25" t="s">
        <v>161</v>
      </c>
      <c r="D64" s="25"/>
      <c r="E64" s="25" t="s">
        <v>51</v>
      </c>
      <c r="F64" s="26"/>
    </row>
    <row r="65" spans="1:6">
      <c r="A65" s="24" t="s">
        <v>111</v>
      </c>
      <c r="B65" s="25" t="s">
        <v>162</v>
      </c>
      <c r="C65" s="25" t="s">
        <v>163</v>
      </c>
      <c r="D65" s="25"/>
      <c r="E65" s="25" t="s">
        <v>51</v>
      </c>
      <c r="F65" s="26"/>
    </row>
    <row r="66" spans="1:6">
      <c r="A66" s="24" t="s">
        <v>111</v>
      </c>
      <c r="B66" s="25" t="s">
        <v>164</v>
      </c>
      <c r="C66" s="25" t="s">
        <v>165</v>
      </c>
      <c r="D66" s="25"/>
      <c r="E66" s="25" t="s">
        <v>51</v>
      </c>
      <c r="F66" s="26"/>
    </row>
    <row r="67" spans="1:6" ht="14.5">
      <c r="A67" s="24" t="s">
        <v>166</v>
      </c>
      <c r="B67" s="49" t="s">
        <v>167</v>
      </c>
      <c r="C67" s="54" t="s">
        <v>168</v>
      </c>
      <c r="D67" s="25"/>
      <c r="E67" s="25" t="s">
        <v>20</v>
      </c>
      <c r="F67" s="26" t="s">
        <v>50</v>
      </c>
    </row>
    <row r="68" spans="1:6" ht="14.5">
      <c r="A68" s="24" t="s">
        <v>166</v>
      </c>
      <c r="B68" s="25" t="s">
        <v>169</v>
      </c>
      <c r="C68" s="55" t="s">
        <v>170</v>
      </c>
      <c r="D68" s="25"/>
      <c r="E68" s="25" t="s">
        <v>20</v>
      </c>
      <c r="F68" s="26"/>
    </row>
    <row r="69" spans="1:6" ht="14.5">
      <c r="A69" s="24" t="s">
        <v>166</v>
      </c>
      <c r="B69" s="25" t="s">
        <v>171</v>
      </c>
      <c r="C69" s="56" t="s">
        <v>172</v>
      </c>
      <c r="D69" s="25"/>
      <c r="E69" s="25" t="s">
        <v>19</v>
      </c>
      <c r="F69" s="26"/>
    </row>
    <row r="70" spans="1:6" ht="14.5">
      <c r="A70" s="24" t="s">
        <v>166</v>
      </c>
      <c r="B70" s="25" t="s">
        <v>173</v>
      </c>
      <c r="C70" s="57" t="s">
        <v>174</v>
      </c>
      <c r="D70" s="25"/>
      <c r="E70" s="25" t="s">
        <v>18</v>
      </c>
      <c r="F70" s="26"/>
    </row>
    <row r="71" spans="1:6" ht="14.5">
      <c r="A71" s="24" t="s">
        <v>166</v>
      </c>
      <c r="B71" s="25" t="s">
        <v>175</v>
      </c>
      <c r="C71" s="58" t="s">
        <v>176</v>
      </c>
      <c r="D71" s="25"/>
      <c r="E71" s="25" t="s">
        <v>18</v>
      </c>
      <c r="F71" s="26"/>
    </row>
    <row r="72" spans="1:6" ht="14.5">
      <c r="A72" s="24" t="s">
        <v>166</v>
      </c>
      <c r="B72" s="51" t="s">
        <v>177</v>
      </c>
      <c r="C72" s="59" t="s">
        <v>178</v>
      </c>
      <c r="D72" s="25"/>
      <c r="E72" s="25" t="s">
        <v>18</v>
      </c>
      <c r="F72" s="26"/>
    </row>
    <row r="73" spans="1:6" ht="14.5">
      <c r="A73" s="24" t="s">
        <v>166</v>
      </c>
      <c r="B73" s="25" t="s">
        <v>179</v>
      </c>
      <c r="C73" s="60" t="s">
        <v>180</v>
      </c>
      <c r="D73" s="25"/>
      <c r="E73" s="25" t="s">
        <v>51</v>
      </c>
      <c r="F73" s="26"/>
    </row>
    <row r="74" spans="1:6" ht="14.5">
      <c r="A74" s="24" t="s">
        <v>166</v>
      </c>
      <c r="B74" s="51" t="s">
        <v>181</v>
      </c>
      <c r="C74" s="61" t="s">
        <v>182</v>
      </c>
      <c r="D74" s="25"/>
      <c r="E74" s="25" t="s">
        <v>51</v>
      </c>
      <c r="F74" s="26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BE179-BDA6-4FE5-8393-B04293E8807F}">
  <dimension ref="A1:U32"/>
  <sheetViews>
    <sheetView topLeftCell="B1" zoomScale="122" workbookViewId="0">
      <selection activeCell="B3" sqref="B3"/>
    </sheetView>
  </sheetViews>
  <sheetFormatPr baseColWidth="10" defaultRowHeight="14.5"/>
  <cols>
    <col min="1" max="2" width="15.1796875" customWidth="1"/>
    <col min="3" max="3" width="21.81640625" customWidth="1"/>
    <col min="4" max="4" width="20.08984375" customWidth="1"/>
    <col min="5" max="5" width="15.1796875" customWidth="1"/>
    <col min="10" max="10" width="12.08984375" customWidth="1"/>
    <col min="12" max="12" width="13.6328125" style="62" customWidth="1"/>
    <col min="13" max="13" width="15.6328125" style="62" customWidth="1"/>
    <col min="17" max="17" width="14.26953125" style="62" customWidth="1"/>
    <col min="18" max="18" width="16.7265625" style="62" customWidth="1"/>
    <col min="19" max="20" width="16.1796875" style="62" customWidth="1"/>
    <col min="21" max="21" width="17.1796875" customWidth="1"/>
  </cols>
  <sheetData>
    <row r="1" spans="1:21">
      <c r="H1" s="8" t="s">
        <v>25</v>
      </c>
      <c r="I1" s="8"/>
      <c r="J1" s="8"/>
      <c r="K1" s="8"/>
      <c r="L1" s="7"/>
      <c r="M1" s="7"/>
      <c r="N1" s="9" t="s">
        <v>30</v>
      </c>
      <c r="O1" s="9"/>
      <c r="P1" s="9"/>
      <c r="Q1" s="9"/>
      <c r="R1" s="9"/>
      <c r="S1" s="9"/>
      <c r="T1" s="9"/>
      <c r="U1" s="9"/>
    </row>
    <row r="2" spans="1:21">
      <c r="A2" s="1" t="s">
        <v>4</v>
      </c>
      <c r="B2" s="4" t="s">
        <v>24</v>
      </c>
      <c r="C2" s="5" t="s">
        <v>1</v>
      </c>
      <c r="D2" s="6" t="s">
        <v>22</v>
      </c>
      <c r="E2" s="1" t="s">
        <v>23</v>
      </c>
      <c r="F2" s="2" t="s">
        <v>2</v>
      </c>
      <c r="G2" s="3" t="s">
        <v>3</v>
      </c>
      <c r="H2" s="4" t="s">
        <v>26</v>
      </c>
      <c r="I2" s="4" t="s">
        <v>27</v>
      </c>
      <c r="J2" s="4" t="s">
        <v>28</v>
      </c>
      <c r="K2" s="4" t="s">
        <v>29</v>
      </c>
      <c r="L2" s="4" t="s">
        <v>187</v>
      </c>
      <c r="M2" s="4" t="s">
        <v>186</v>
      </c>
      <c r="N2" s="4" t="s">
        <v>35</v>
      </c>
      <c r="O2" s="4" t="s">
        <v>32</v>
      </c>
      <c r="P2" s="4" t="s">
        <v>33</v>
      </c>
      <c r="Q2" s="4" t="s">
        <v>34</v>
      </c>
      <c r="R2" s="4" t="s">
        <v>188</v>
      </c>
      <c r="S2" s="4" t="s">
        <v>189</v>
      </c>
      <c r="T2" s="4" t="s">
        <v>210</v>
      </c>
      <c r="U2" s="4" t="s">
        <v>190</v>
      </c>
    </row>
    <row r="3" spans="1:21" s="112" customFormat="1" ht="20">
      <c r="A3" s="107">
        <v>64</v>
      </c>
      <c r="B3" s="208">
        <v>1</v>
      </c>
      <c r="C3" s="108" t="s">
        <v>53</v>
      </c>
      <c r="D3" s="108" t="s">
        <v>54</v>
      </c>
      <c r="E3" s="109" t="s">
        <v>52</v>
      </c>
      <c r="F3" s="110" t="s">
        <v>20</v>
      </c>
      <c r="G3" s="109" t="s">
        <v>21</v>
      </c>
      <c r="H3" s="111">
        <v>3</v>
      </c>
      <c r="I3" s="111">
        <v>2</v>
      </c>
      <c r="J3" s="111">
        <v>4</v>
      </c>
      <c r="K3" s="111">
        <v>2</v>
      </c>
      <c r="L3" s="111">
        <f>SUM(Tableau24[[#This Row],[VTT-O]:[Triathlon]])</f>
        <v>11</v>
      </c>
      <c r="M3" s="111">
        <v>1</v>
      </c>
      <c r="N3" s="111"/>
      <c r="O3" s="111"/>
      <c r="P3" s="111">
        <v>4</v>
      </c>
      <c r="Q3" s="111">
        <v>1</v>
      </c>
      <c r="R3" s="111">
        <f>SUM(Tableau24[[#This Row],[Sauvetage]:[VTT Mania]])</f>
        <v>5</v>
      </c>
      <c r="S3" s="111">
        <v>1</v>
      </c>
      <c r="T3" s="111">
        <f>SUM(R3,L3)</f>
        <v>16</v>
      </c>
      <c r="U3" s="111">
        <v>1</v>
      </c>
    </row>
    <row r="4" spans="1:21" s="116" customFormat="1" ht="20">
      <c r="A4" s="113">
        <v>61</v>
      </c>
      <c r="B4" s="209">
        <v>2</v>
      </c>
      <c r="C4" s="114" t="s">
        <v>195</v>
      </c>
      <c r="D4" s="114" t="s">
        <v>196</v>
      </c>
      <c r="E4" s="114" t="s">
        <v>5</v>
      </c>
      <c r="F4" s="115" t="s">
        <v>20</v>
      </c>
      <c r="G4" s="114" t="s">
        <v>21</v>
      </c>
      <c r="H4" s="115">
        <v>8</v>
      </c>
      <c r="I4" s="115">
        <v>1</v>
      </c>
      <c r="J4" s="115">
        <v>1</v>
      </c>
      <c r="K4" s="115">
        <v>3</v>
      </c>
      <c r="L4" s="115">
        <f>SUM(Tableau24[[#This Row],[VTT-O]:[Triathlon]])</f>
        <v>13</v>
      </c>
      <c r="M4" s="115">
        <v>2</v>
      </c>
      <c r="N4" s="115"/>
      <c r="O4" s="115"/>
      <c r="P4" s="115">
        <v>6</v>
      </c>
      <c r="Q4" s="115">
        <v>7</v>
      </c>
      <c r="R4" s="115">
        <f>SUM(Tableau24[[#This Row],[Sauvetage]:[VTT Mania]])</f>
        <v>13</v>
      </c>
      <c r="S4" s="115">
        <v>4</v>
      </c>
      <c r="T4" s="115">
        <f>SUM(R4,L4)</f>
        <v>26</v>
      </c>
      <c r="U4" s="115">
        <v>2</v>
      </c>
    </row>
    <row r="5" spans="1:21" s="123" customFormat="1" ht="20">
      <c r="A5" s="117">
        <v>65</v>
      </c>
      <c r="B5" s="201">
        <v>3</v>
      </c>
      <c r="C5" s="118" t="s">
        <v>55</v>
      </c>
      <c r="D5" s="119" t="s">
        <v>56</v>
      </c>
      <c r="E5" s="120" t="s">
        <v>52</v>
      </c>
      <c r="F5" s="121" t="s">
        <v>20</v>
      </c>
      <c r="G5" s="120" t="s">
        <v>21</v>
      </c>
      <c r="H5" s="122">
        <v>2</v>
      </c>
      <c r="I5" s="122">
        <v>6</v>
      </c>
      <c r="J5" s="122">
        <v>8</v>
      </c>
      <c r="K5" s="122">
        <v>1</v>
      </c>
      <c r="L5" s="122">
        <f>SUM(Tableau24[[#This Row],[VTT-O]:[Triathlon]])</f>
        <v>17</v>
      </c>
      <c r="M5" s="122">
        <v>3</v>
      </c>
      <c r="N5" s="122"/>
      <c r="O5" s="122"/>
      <c r="P5" s="122">
        <v>11</v>
      </c>
      <c r="Q5" s="122">
        <v>2</v>
      </c>
      <c r="R5" s="122">
        <f>SUM(Tableau24[[#This Row],[Sauvetage]:[VTT Mania]])</f>
        <v>13</v>
      </c>
      <c r="S5" s="122">
        <v>4</v>
      </c>
      <c r="T5" s="122">
        <f>SUM(R5,L5)</f>
        <v>30</v>
      </c>
      <c r="U5" s="122">
        <v>3</v>
      </c>
    </row>
    <row r="6" spans="1:21" s="128" customFormat="1" ht="20">
      <c r="A6" s="126">
        <v>75</v>
      </c>
      <c r="B6" s="205">
        <v>4</v>
      </c>
      <c r="C6" s="127" t="s">
        <v>136</v>
      </c>
      <c r="D6" s="127" t="s">
        <v>137</v>
      </c>
      <c r="E6" s="78" t="s">
        <v>111</v>
      </c>
      <c r="F6" s="82" t="s">
        <v>20</v>
      </c>
      <c r="G6" s="78" t="s">
        <v>21</v>
      </c>
      <c r="H6" s="83">
        <v>1</v>
      </c>
      <c r="I6" s="83">
        <v>9</v>
      </c>
      <c r="J6" s="83">
        <v>7</v>
      </c>
      <c r="K6" s="83">
        <v>3</v>
      </c>
      <c r="L6" s="83">
        <f>SUM(Tableau24[[#This Row],[VTT-O]:[Triathlon]])</f>
        <v>20</v>
      </c>
      <c r="M6" s="83">
        <v>4</v>
      </c>
      <c r="N6" s="83"/>
      <c r="O6" s="83"/>
      <c r="P6" s="83">
        <v>15</v>
      </c>
      <c r="Q6" s="83">
        <v>3</v>
      </c>
      <c r="R6" s="83">
        <f>SUM(Tableau24[[#This Row],[Sauvetage]:[VTT Mania]])</f>
        <v>18</v>
      </c>
      <c r="S6" s="83">
        <v>10</v>
      </c>
      <c r="T6" s="83">
        <f>SUM(R6,L6)</f>
        <v>38</v>
      </c>
      <c r="U6" s="83">
        <v>4</v>
      </c>
    </row>
    <row r="7" spans="1:21" s="12" customFormat="1" ht="20">
      <c r="A7" s="13">
        <v>62</v>
      </c>
      <c r="B7" s="202">
        <v>5</v>
      </c>
      <c r="C7" s="64" t="s">
        <v>197</v>
      </c>
      <c r="D7" s="89" t="s">
        <v>198</v>
      </c>
      <c r="E7" s="64" t="s">
        <v>5</v>
      </c>
      <c r="F7" s="14" t="s">
        <v>20</v>
      </c>
      <c r="G7" s="64" t="s">
        <v>21</v>
      </c>
      <c r="H7" s="14">
        <v>16</v>
      </c>
      <c r="I7" s="14">
        <v>4</v>
      </c>
      <c r="J7" s="14">
        <v>2</v>
      </c>
      <c r="K7" s="14">
        <v>8</v>
      </c>
      <c r="L7" s="14">
        <f>SUM(Tableau24[[#This Row],[VTT-O]:[Triathlon]])</f>
        <v>30</v>
      </c>
      <c r="M7" s="14">
        <v>7</v>
      </c>
      <c r="N7" s="14"/>
      <c r="O7" s="14"/>
      <c r="P7" s="14">
        <v>3</v>
      </c>
      <c r="Q7" s="14">
        <v>10</v>
      </c>
      <c r="R7" s="14">
        <f>SUM(Tableau24[[#This Row],[Sauvetage]:[VTT Mania]])</f>
        <v>13</v>
      </c>
      <c r="S7" s="14">
        <v>4</v>
      </c>
      <c r="T7" s="14">
        <f>SUM(R7,L7)</f>
        <v>43</v>
      </c>
      <c r="U7" s="14">
        <v>5</v>
      </c>
    </row>
    <row r="8" spans="1:21" s="112" customFormat="1" ht="21">
      <c r="A8" s="251">
        <v>67</v>
      </c>
      <c r="B8" s="252">
        <v>6</v>
      </c>
      <c r="C8" s="148" t="s">
        <v>101</v>
      </c>
      <c r="D8" s="149" t="s">
        <v>102</v>
      </c>
      <c r="E8" s="148" t="s">
        <v>89</v>
      </c>
      <c r="F8" s="110" t="s">
        <v>20</v>
      </c>
      <c r="G8" s="148" t="s">
        <v>50</v>
      </c>
      <c r="H8" s="253">
        <v>17</v>
      </c>
      <c r="I8" s="253">
        <v>3</v>
      </c>
      <c r="J8" s="253">
        <v>2</v>
      </c>
      <c r="K8" s="253">
        <v>10</v>
      </c>
      <c r="L8" s="253">
        <f>SUM(Tableau24[[#This Row],[VTT-O]:[Triathlon]])</f>
        <v>32</v>
      </c>
      <c r="M8" s="253">
        <v>8</v>
      </c>
      <c r="N8" s="253"/>
      <c r="O8" s="253"/>
      <c r="P8" s="253">
        <v>7</v>
      </c>
      <c r="Q8" s="253">
        <v>5</v>
      </c>
      <c r="R8" s="253">
        <f>SUM(Tableau24[[#This Row],[Sauvetage]:[VTT Mania]])</f>
        <v>12</v>
      </c>
      <c r="S8" s="253">
        <v>2</v>
      </c>
      <c r="T8" s="253">
        <f>SUM(R8,L8)</f>
        <v>44</v>
      </c>
      <c r="U8" s="253">
        <v>6</v>
      </c>
    </row>
    <row r="9" spans="1:21" ht="20">
      <c r="A9" s="47">
        <v>77</v>
      </c>
      <c r="B9" s="250">
        <v>7</v>
      </c>
      <c r="C9" s="53" t="s">
        <v>140</v>
      </c>
      <c r="D9" s="53" t="s">
        <v>141</v>
      </c>
      <c r="E9" s="52" t="s">
        <v>111</v>
      </c>
      <c r="F9" s="22" t="s">
        <v>20</v>
      </c>
      <c r="G9" s="52" t="s">
        <v>21</v>
      </c>
      <c r="H9" s="47">
        <v>7</v>
      </c>
      <c r="I9" s="47">
        <v>8</v>
      </c>
      <c r="J9" s="47">
        <v>5</v>
      </c>
      <c r="K9" s="47">
        <v>6</v>
      </c>
      <c r="L9" s="47">
        <f>SUM(Tableau24[[#This Row],[VTT-O]:[Triathlon]])</f>
        <v>26</v>
      </c>
      <c r="M9" s="47">
        <v>5</v>
      </c>
      <c r="N9" s="47"/>
      <c r="O9" s="47"/>
      <c r="P9" s="47">
        <v>16</v>
      </c>
      <c r="Q9" s="47">
        <v>13</v>
      </c>
      <c r="R9" s="47">
        <f>SUM(Tableau24[[#This Row],[Sauvetage]:[VTT Mania]])</f>
        <v>29</v>
      </c>
      <c r="S9" s="47">
        <v>15</v>
      </c>
      <c r="T9" s="47">
        <f>SUM(R9,L9)</f>
        <v>55</v>
      </c>
      <c r="U9" s="47">
        <v>7</v>
      </c>
    </row>
    <row r="10" spans="1:21" s="128" customFormat="1" ht="20">
      <c r="A10" s="126">
        <v>78</v>
      </c>
      <c r="B10" s="205">
        <v>8</v>
      </c>
      <c r="C10" s="72" t="s">
        <v>142</v>
      </c>
      <c r="D10" s="72" t="s">
        <v>143</v>
      </c>
      <c r="E10" s="75" t="s">
        <v>111</v>
      </c>
      <c r="F10" s="82" t="s">
        <v>20</v>
      </c>
      <c r="G10" s="75" t="s">
        <v>21</v>
      </c>
      <c r="H10" s="83">
        <v>5</v>
      </c>
      <c r="I10" s="83">
        <v>5</v>
      </c>
      <c r="J10" s="83">
        <v>15</v>
      </c>
      <c r="K10" s="83">
        <v>11</v>
      </c>
      <c r="L10" s="83">
        <f>SUM(Tableau24[[#This Row],[VTT-O]:[Triathlon]])</f>
        <v>36</v>
      </c>
      <c r="M10" s="83">
        <v>9</v>
      </c>
      <c r="N10" s="83"/>
      <c r="O10" s="83"/>
      <c r="P10" s="83">
        <v>1</v>
      </c>
      <c r="Q10" s="83">
        <v>19</v>
      </c>
      <c r="R10" s="83">
        <f>SUM(Tableau24[[#This Row],[Sauvetage]:[VTT Mania]])</f>
        <v>20</v>
      </c>
      <c r="S10" s="83">
        <v>13</v>
      </c>
      <c r="T10" s="83">
        <f>SUM(R10,L10)</f>
        <v>56</v>
      </c>
      <c r="U10" s="83">
        <v>8</v>
      </c>
    </row>
    <row r="11" spans="1:21" s="116" customFormat="1" ht="20">
      <c r="A11" s="113">
        <v>71</v>
      </c>
      <c r="B11" s="209">
        <v>9</v>
      </c>
      <c r="C11" s="114" t="s">
        <v>114</v>
      </c>
      <c r="D11" s="114" t="s">
        <v>115</v>
      </c>
      <c r="E11" s="145" t="s">
        <v>135</v>
      </c>
      <c r="F11" s="125" t="s">
        <v>20</v>
      </c>
      <c r="G11" s="145" t="s">
        <v>50</v>
      </c>
      <c r="H11" s="115">
        <v>4</v>
      </c>
      <c r="I11" s="115">
        <v>10</v>
      </c>
      <c r="J11" s="115">
        <v>10</v>
      </c>
      <c r="K11" s="115">
        <v>5</v>
      </c>
      <c r="L11" s="115">
        <f>SUM(Tableau24[[#This Row],[VTT-O]:[Triathlon]])</f>
        <v>29</v>
      </c>
      <c r="M11" s="115">
        <v>6</v>
      </c>
      <c r="N11" s="115"/>
      <c r="O11" s="115"/>
      <c r="P11" s="115">
        <v>14</v>
      </c>
      <c r="Q11" s="115">
        <v>15</v>
      </c>
      <c r="R11" s="115">
        <f>SUM(Tableau24[[#This Row],[Sauvetage]:[VTT Mania]])</f>
        <v>29</v>
      </c>
      <c r="S11" s="115">
        <v>15</v>
      </c>
      <c r="T11" s="115">
        <f>SUM(R11,L11)</f>
        <v>58</v>
      </c>
      <c r="U11" s="115">
        <v>9</v>
      </c>
    </row>
    <row r="12" spans="1:21" s="123" customFormat="1" ht="20">
      <c r="A12" s="117">
        <v>69</v>
      </c>
      <c r="B12" s="201">
        <v>10</v>
      </c>
      <c r="C12" s="120" t="s">
        <v>105</v>
      </c>
      <c r="D12" s="120" t="s">
        <v>106</v>
      </c>
      <c r="E12" s="160" t="s">
        <v>89</v>
      </c>
      <c r="F12" s="121" t="s">
        <v>20</v>
      </c>
      <c r="G12" s="120" t="s">
        <v>50</v>
      </c>
      <c r="H12" s="122">
        <v>10</v>
      </c>
      <c r="I12" s="122">
        <v>18</v>
      </c>
      <c r="J12" s="122">
        <v>6</v>
      </c>
      <c r="K12" s="122">
        <v>14</v>
      </c>
      <c r="L12" s="122">
        <f>SUM(Tableau24[[#This Row],[VTT-O]:[Triathlon]])</f>
        <v>48</v>
      </c>
      <c r="M12" s="122">
        <v>11</v>
      </c>
      <c r="N12" s="122"/>
      <c r="O12" s="122"/>
      <c r="P12" s="122">
        <v>2</v>
      </c>
      <c r="Q12" s="122">
        <v>13</v>
      </c>
      <c r="R12" s="122">
        <f>SUM(Tableau24[[#This Row],[Sauvetage]:[VTT Mania]])</f>
        <v>15</v>
      </c>
      <c r="S12" s="122">
        <v>7</v>
      </c>
      <c r="T12" s="122">
        <f>SUM(R12,L12)</f>
        <v>63</v>
      </c>
      <c r="U12" s="122">
        <v>10</v>
      </c>
    </row>
    <row r="13" spans="1:21" ht="20">
      <c r="A13" s="13">
        <v>76</v>
      </c>
      <c r="B13" s="202">
        <v>11</v>
      </c>
      <c r="C13" s="64" t="s">
        <v>138</v>
      </c>
      <c r="D13" s="64" t="s">
        <v>139</v>
      </c>
      <c r="E13" s="50" t="s">
        <v>111</v>
      </c>
      <c r="F13" s="25" t="s">
        <v>20</v>
      </c>
      <c r="G13" s="64" t="s">
        <v>21</v>
      </c>
      <c r="H13" s="14">
        <v>15</v>
      </c>
      <c r="I13" s="14">
        <v>12</v>
      </c>
      <c r="J13" s="14">
        <v>12</v>
      </c>
      <c r="K13" s="14">
        <v>7</v>
      </c>
      <c r="L13" s="14">
        <f>SUM(Tableau24[[#This Row],[VTT-O]:[Triathlon]])</f>
        <v>46</v>
      </c>
      <c r="M13" s="14">
        <v>10</v>
      </c>
      <c r="N13" s="14"/>
      <c r="O13" s="14"/>
      <c r="P13" s="14">
        <v>10</v>
      </c>
      <c r="Q13" s="14">
        <v>9</v>
      </c>
      <c r="R13" s="14">
        <f>SUM(Tableau24[[#This Row],[Sauvetage]:[VTT Mania]])</f>
        <v>19</v>
      </c>
      <c r="S13" s="14">
        <v>12</v>
      </c>
      <c r="T13" s="14">
        <f>SUM(R13,L13)</f>
        <v>65</v>
      </c>
      <c r="U13" s="14">
        <v>11</v>
      </c>
    </row>
    <row r="14" spans="1:21" s="131" customFormat="1" ht="20">
      <c r="A14" s="126">
        <v>66</v>
      </c>
      <c r="B14" s="205">
        <v>12</v>
      </c>
      <c r="C14" s="73" t="s">
        <v>57</v>
      </c>
      <c r="D14" s="130" t="s">
        <v>58</v>
      </c>
      <c r="E14" s="72" t="s">
        <v>52</v>
      </c>
      <c r="F14" s="79" t="s">
        <v>20</v>
      </c>
      <c r="G14" s="75" t="s">
        <v>21</v>
      </c>
      <c r="H14" s="83">
        <v>19</v>
      </c>
      <c r="I14" s="83">
        <v>13</v>
      </c>
      <c r="J14" s="83">
        <v>13</v>
      </c>
      <c r="K14" s="83">
        <v>12</v>
      </c>
      <c r="L14" s="83">
        <f>SUM(Tableau24[[#This Row],[VTT-O]:[Triathlon]])</f>
        <v>57</v>
      </c>
      <c r="M14" s="83">
        <v>15</v>
      </c>
      <c r="N14" s="83"/>
      <c r="O14" s="83"/>
      <c r="P14" s="83">
        <v>8</v>
      </c>
      <c r="Q14" s="83">
        <v>4</v>
      </c>
      <c r="R14" s="83">
        <f>SUM(Tableau24[[#This Row],[Sauvetage]:[VTT Mania]])</f>
        <v>12</v>
      </c>
      <c r="S14" s="83">
        <v>2</v>
      </c>
      <c r="T14" s="83">
        <f>SUM(R14,L14)</f>
        <v>69</v>
      </c>
      <c r="U14" s="83">
        <v>12</v>
      </c>
    </row>
    <row r="15" spans="1:21" ht="20">
      <c r="A15" s="13">
        <v>73</v>
      </c>
      <c r="B15" s="202">
        <v>13</v>
      </c>
      <c r="C15" s="52" t="s">
        <v>125</v>
      </c>
      <c r="D15" s="52" t="s">
        <v>126</v>
      </c>
      <c r="E15" s="52" t="s">
        <v>124</v>
      </c>
      <c r="F15" s="25" t="s">
        <v>20</v>
      </c>
      <c r="G15" s="52" t="s">
        <v>50</v>
      </c>
      <c r="H15" s="14">
        <v>6</v>
      </c>
      <c r="I15" s="14">
        <v>16</v>
      </c>
      <c r="J15" s="14">
        <v>19</v>
      </c>
      <c r="K15" s="14">
        <v>16</v>
      </c>
      <c r="L15" s="14">
        <f>SUM(Tableau24[[#This Row],[VTT-O]:[Triathlon]])</f>
        <v>57</v>
      </c>
      <c r="M15" s="14">
        <v>15</v>
      </c>
      <c r="N15" s="14"/>
      <c r="O15" s="14"/>
      <c r="P15" s="14">
        <v>12</v>
      </c>
      <c r="Q15" s="14">
        <v>6</v>
      </c>
      <c r="R15" s="14">
        <f>SUM(Tableau24[[#This Row],[Sauvetage]:[VTT Mania]])</f>
        <v>18</v>
      </c>
      <c r="S15" s="14">
        <v>10</v>
      </c>
      <c r="T15" s="14">
        <f>SUM(R15,L15)</f>
        <v>75</v>
      </c>
      <c r="U15" s="14">
        <v>13</v>
      </c>
    </row>
    <row r="16" spans="1:21" s="131" customFormat="1" ht="20">
      <c r="A16" s="126">
        <v>68</v>
      </c>
      <c r="B16" s="205">
        <v>14</v>
      </c>
      <c r="C16" s="75" t="s">
        <v>103</v>
      </c>
      <c r="D16" s="75" t="s">
        <v>104</v>
      </c>
      <c r="E16" s="75" t="s">
        <v>89</v>
      </c>
      <c r="F16" s="79" t="s">
        <v>20</v>
      </c>
      <c r="G16" s="75" t="s">
        <v>50</v>
      </c>
      <c r="H16" s="83">
        <v>9</v>
      </c>
      <c r="I16" s="83">
        <v>19</v>
      </c>
      <c r="J16" s="83">
        <v>9</v>
      </c>
      <c r="K16" s="83">
        <v>13</v>
      </c>
      <c r="L16" s="83">
        <f>SUM(Tableau24[[#This Row],[VTT-O]:[Triathlon]])</f>
        <v>50</v>
      </c>
      <c r="M16" s="83">
        <v>13</v>
      </c>
      <c r="N16" s="83"/>
      <c r="O16" s="83"/>
      <c r="P16" s="83">
        <v>13</v>
      </c>
      <c r="Q16" s="83">
        <v>16</v>
      </c>
      <c r="R16" s="83">
        <f>SUM(Tableau24[[#This Row],[Sauvetage]:[VTT Mania]])</f>
        <v>29</v>
      </c>
      <c r="S16" s="83">
        <v>15</v>
      </c>
      <c r="T16" s="83">
        <f>SUM(R16,L16)</f>
        <v>79</v>
      </c>
      <c r="U16" s="83">
        <v>14</v>
      </c>
    </row>
    <row r="17" spans="1:21" ht="20">
      <c r="A17" s="13">
        <v>70</v>
      </c>
      <c r="B17" s="202">
        <v>15</v>
      </c>
      <c r="C17" s="64" t="s">
        <v>112</v>
      </c>
      <c r="D17" s="64" t="s">
        <v>113</v>
      </c>
      <c r="E17" s="64" t="s">
        <v>135</v>
      </c>
      <c r="F17" s="25" t="s">
        <v>20</v>
      </c>
      <c r="G17" s="64" t="s">
        <v>50</v>
      </c>
      <c r="H17" s="14">
        <v>18</v>
      </c>
      <c r="I17" s="14">
        <v>11</v>
      </c>
      <c r="J17" s="14">
        <v>16</v>
      </c>
      <c r="K17" s="14">
        <v>19</v>
      </c>
      <c r="L17" s="14">
        <f>SUM(Tableau24[[#This Row],[VTT-O]:[Triathlon]])</f>
        <v>64</v>
      </c>
      <c r="M17" s="14">
        <v>19</v>
      </c>
      <c r="N17" s="14"/>
      <c r="O17" s="14"/>
      <c r="P17" s="14">
        <v>9</v>
      </c>
      <c r="Q17" s="14">
        <v>7</v>
      </c>
      <c r="R17" s="14">
        <f>SUM(Tableau24[[#This Row],[Sauvetage]:[VTT Mania]])</f>
        <v>16</v>
      </c>
      <c r="S17" s="14">
        <v>8</v>
      </c>
      <c r="T17" s="14">
        <f>SUM(R17,L17)</f>
        <v>80</v>
      </c>
      <c r="U17" s="14">
        <v>15</v>
      </c>
    </row>
    <row r="18" spans="1:21" s="131" customFormat="1" ht="20">
      <c r="A18" s="126">
        <v>72</v>
      </c>
      <c r="B18" s="205">
        <v>15</v>
      </c>
      <c r="C18" s="75" t="s">
        <v>116</v>
      </c>
      <c r="D18" s="75" t="s">
        <v>117</v>
      </c>
      <c r="E18" s="75" t="s">
        <v>135</v>
      </c>
      <c r="F18" s="79" t="s">
        <v>20</v>
      </c>
      <c r="G18" s="75" t="s">
        <v>50</v>
      </c>
      <c r="H18" s="83">
        <v>13</v>
      </c>
      <c r="I18" s="83">
        <v>16</v>
      </c>
      <c r="J18" s="83">
        <v>16</v>
      </c>
      <c r="K18" s="83">
        <v>18</v>
      </c>
      <c r="L18" s="83">
        <f>SUM(Tableau24[[#This Row],[VTT-O]:[Triathlon]])</f>
        <v>63</v>
      </c>
      <c r="M18" s="83">
        <v>18</v>
      </c>
      <c r="N18" s="83"/>
      <c r="O18" s="83"/>
      <c r="P18" s="83">
        <v>5</v>
      </c>
      <c r="Q18" s="83">
        <v>12</v>
      </c>
      <c r="R18" s="83">
        <f>SUM(Tableau24[[#This Row],[Sauvetage]:[VTT Mania]])</f>
        <v>17</v>
      </c>
      <c r="S18" s="83">
        <v>9</v>
      </c>
      <c r="T18" s="83">
        <f>SUM(R18,L18)</f>
        <v>80</v>
      </c>
      <c r="U18" s="83">
        <v>15</v>
      </c>
    </row>
    <row r="19" spans="1:21" ht="20">
      <c r="A19" s="13">
        <v>63</v>
      </c>
      <c r="B19" s="202">
        <v>17</v>
      </c>
      <c r="C19" s="52" t="s">
        <v>199</v>
      </c>
      <c r="D19" s="52" t="s">
        <v>200</v>
      </c>
      <c r="E19" s="52" t="s">
        <v>5</v>
      </c>
      <c r="F19" s="16" t="s">
        <v>20</v>
      </c>
      <c r="G19" s="52" t="s">
        <v>21</v>
      </c>
      <c r="H19" s="14">
        <v>20</v>
      </c>
      <c r="I19" s="14">
        <v>14</v>
      </c>
      <c r="J19" s="14">
        <v>11</v>
      </c>
      <c r="K19" s="14">
        <v>9</v>
      </c>
      <c r="L19" s="14">
        <f>SUM(Tableau24[[#This Row],[VTT-O]:[Triathlon]])</f>
        <v>54</v>
      </c>
      <c r="M19" s="14">
        <v>14</v>
      </c>
      <c r="N19" s="14"/>
      <c r="O19" s="14"/>
      <c r="P19" s="14">
        <v>18</v>
      </c>
      <c r="Q19" s="14">
        <v>10</v>
      </c>
      <c r="R19" s="14">
        <f>SUM(Tableau24[[#This Row],[Sauvetage]:[VTT Mania]])</f>
        <v>28</v>
      </c>
      <c r="S19" s="14">
        <v>14</v>
      </c>
      <c r="T19" s="14">
        <f>SUM(R19,L19)</f>
        <v>82</v>
      </c>
      <c r="U19" s="14">
        <v>17</v>
      </c>
    </row>
    <row r="20" spans="1:21" s="131" customFormat="1" ht="20">
      <c r="A20" s="126">
        <v>79</v>
      </c>
      <c r="B20" s="205">
        <v>18</v>
      </c>
      <c r="C20" s="132" t="s">
        <v>167</v>
      </c>
      <c r="D20" s="132" t="s">
        <v>168</v>
      </c>
      <c r="E20" s="78" t="s">
        <v>166</v>
      </c>
      <c r="F20" s="79" t="s">
        <v>20</v>
      </c>
      <c r="G20" s="78" t="s">
        <v>50</v>
      </c>
      <c r="H20" s="83">
        <v>11</v>
      </c>
      <c r="I20" s="83">
        <v>7</v>
      </c>
      <c r="J20" s="83">
        <v>14</v>
      </c>
      <c r="K20" s="83">
        <v>17</v>
      </c>
      <c r="L20" s="83">
        <f>SUM(Tableau24[[#This Row],[VTT-O]:[Triathlon]])</f>
        <v>49</v>
      </c>
      <c r="M20" s="83">
        <v>12</v>
      </c>
      <c r="N20" s="83"/>
      <c r="O20" s="83"/>
      <c r="P20" s="83">
        <v>17</v>
      </c>
      <c r="Q20" s="83">
        <v>18</v>
      </c>
      <c r="R20" s="83">
        <f>SUM(Tableau24[[#This Row],[Sauvetage]:[VTT Mania]])</f>
        <v>35</v>
      </c>
      <c r="S20" s="83">
        <v>19</v>
      </c>
      <c r="T20" s="83">
        <f>SUM(R20,L20)</f>
        <v>84</v>
      </c>
      <c r="U20" s="83">
        <v>18</v>
      </c>
    </row>
    <row r="21" spans="1:21" ht="20">
      <c r="A21" s="13">
        <v>80</v>
      </c>
      <c r="B21" s="202">
        <v>19</v>
      </c>
      <c r="C21" s="89" t="s">
        <v>169</v>
      </c>
      <c r="D21" s="91" t="s">
        <v>170</v>
      </c>
      <c r="E21" s="64" t="s">
        <v>166</v>
      </c>
      <c r="F21" s="25" t="s">
        <v>20</v>
      </c>
      <c r="G21" s="64" t="s">
        <v>50</v>
      </c>
      <c r="H21" s="14">
        <v>12</v>
      </c>
      <c r="I21" s="14">
        <v>15</v>
      </c>
      <c r="J21" s="14">
        <v>17</v>
      </c>
      <c r="K21" s="14">
        <v>15</v>
      </c>
      <c r="L21" s="14">
        <f>SUM(Tableau24[[#This Row],[VTT-O]:[Triathlon]])</f>
        <v>59</v>
      </c>
      <c r="M21" s="14">
        <v>17</v>
      </c>
      <c r="N21" s="14"/>
      <c r="O21" s="14"/>
      <c r="P21" s="14">
        <v>20</v>
      </c>
      <c r="Q21" s="14">
        <v>17</v>
      </c>
      <c r="R21" s="14">
        <f>SUM(Tableau24[[#This Row],[Sauvetage]:[VTT Mania]])</f>
        <v>37</v>
      </c>
      <c r="S21" s="14">
        <v>20</v>
      </c>
      <c r="T21" s="14">
        <f>SUM(R21,L21)</f>
        <v>96</v>
      </c>
      <c r="U21" s="14">
        <v>19</v>
      </c>
    </row>
    <row r="22" spans="1:21" ht="20">
      <c r="A22" s="13">
        <v>74</v>
      </c>
      <c r="B22" s="202">
        <v>20</v>
      </c>
      <c r="C22" s="50" t="s">
        <v>127</v>
      </c>
      <c r="D22" s="88" t="s">
        <v>128</v>
      </c>
      <c r="E22" s="50" t="s">
        <v>124</v>
      </c>
      <c r="F22" s="25" t="s">
        <v>20</v>
      </c>
      <c r="G22" s="50" t="s">
        <v>50</v>
      </c>
      <c r="H22" s="14">
        <v>14</v>
      </c>
      <c r="I22" s="14">
        <v>20</v>
      </c>
      <c r="J22" s="14">
        <v>20</v>
      </c>
      <c r="K22" s="14">
        <v>20</v>
      </c>
      <c r="L22" s="14">
        <f>SUM(Tableau24[[#This Row],[VTT-O]:[Triathlon]])</f>
        <v>74</v>
      </c>
      <c r="M22" s="14">
        <v>20</v>
      </c>
      <c r="N22" s="14"/>
      <c r="O22" s="14"/>
      <c r="P22" s="14">
        <v>19</v>
      </c>
      <c r="Q22" s="14">
        <v>15</v>
      </c>
      <c r="R22" s="14">
        <f>SUM(Tableau24[[#This Row],[Sauvetage]:[VTT Mania]])</f>
        <v>34</v>
      </c>
      <c r="S22" s="14">
        <v>18</v>
      </c>
      <c r="T22" s="14">
        <f>SUM(R22,L22)</f>
        <v>108</v>
      </c>
      <c r="U22" s="14">
        <v>20</v>
      </c>
    </row>
    <row r="25" spans="1:21" ht="15.5">
      <c r="A25" s="111">
        <v>64</v>
      </c>
      <c r="B25" s="111">
        <v>1</v>
      </c>
      <c r="C25" s="134" t="s">
        <v>53</v>
      </c>
      <c r="D25" s="134" t="s">
        <v>54</v>
      </c>
      <c r="E25" s="109" t="s">
        <v>52</v>
      </c>
      <c r="F25" s="110" t="s">
        <v>20</v>
      </c>
      <c r="G25" s="109" t="s">
        <v>21</v>
      </c>
    </row>
    <row r="26" spans="1:21" ht="15.5">
      <c r="A26" s="115">
        <v>61</v>
      </c>
      <c r="B26" s="115">
        <v>2</v>
      </c>
      <c r="C26" s="114" t="s">
        <v>195</v>
      </c>
      <c r="D26" s="114" t="s">
        <v>196</v>
      </c>
      <c r="E26" s="114" t="s">
        <v>5</v>
      </c>
      <c r="F26" s="115" t="s">
        <v>20</v>
      </c>
      <c r="G26" s="114" t="s">
        <v>21</v>
      </c>
    </row>
    <row r="27" spans="1:21" ht="15.5">
      <c r="A27" s="135">
        <v>65</v>
      </c>
      <c r="B27" s="135">
        <v>3</v>
      </c>
      <c r="C27" s="136" t="s">
        <v>55</v>
      </c>
      <c r="D27" s="137" t="s">
        <v>56</v>
      </c>
      <c r="E27" s="120" t="s">
        <v>52</v>
      </c>
      <c r="F27" s="138" t="s">
        <v>20</v>
      </c>
      <c r="G27" s="120" t="s">
        <v>21</v>
      </c>
    </row>
    <row r="30" spans="1:21" ht="15.5">
      <c r="A30" s="157">
        <v>67</v>
      </c>
      <c r="B30" s="157">
        <v>1</v>
      </c>
      <c r="C30" s="148" t="s">
        <v>101</v>
      </c>
      <c r="D30" s="149" t="s">
        <v>102</v>
      </c>
      <c r="E30" s="148" t="s">
        <v>89</v>
      </c>
      <c r="F30" s="110" t="s">
        <v>20</v>
      </c>
      <c r="G30" s="148" t="s">
        <v>50</v>
      </c>
    </row>
    <row r="31" spans="1:21" ht="15.5">
      <c r="A31" s="158">
        <v>71</v>
      </c>
      <c r="B31" s="158">
        <v>2</v>
      </c>
      <c r="C31" s="114" t="s">
        <v>114</v>
      </c>
      <c r="D31" s="114" t="s">
        <v>115</v>
      </c>
      <c r="E31" s="145" t="s">
        <v>135</v>
      </c>
      <c r="F31" s="159" t="s">
        <v>20</v>
      </c>
      <c r="G31" s="145" t="s">
        <v>50</v>
      </c>
    </row>
    <row r="32" spans="1:21" ht="15.5">
      <c r="A32" s="135">
        <v>69</v>
      </c>
      <c r="B32" s="135">
        <v>3</v>
      </c>
      <c r="C32" s="120" t="s">
        <v>105</v>
      </c>
      <c r="D32" s="120" t="s">
        <v>106</v>
      </c>
      <c r="E32" s="160" t="s">
        <v>89</v>
      </c>
      <c r="F32" s="138" t="s">
        <v>20</v>
      </c>
      <c r="G32" s="120" t="s">
        <v>50</v>
      </c>
    </row>
  </sheetData>
  <mergeCells count="2">
    <mergeCell ref="H1:K1"/>
    <mergeCell ref="N1:U1"/>
  </mergeCells>
  <phoneticPr fontId="33" type="noConversion"/>
  <conditionalFormatting sqref="B23:B24 B28:B29 B33:B34">
    <cfRule type="cellIs" dxfId="19" priority="1" operator="equal">
      <formula>3</formula>
    </cfRule>
    <cfRule type="cellIs" dxfId="18" priority="2" operator="equal">
      <formula>2</formula>
    </cfRule>
    <cfRule type="cellIs" dxfId="17" priority="3" operator="equal">
      <formula>1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BFBFF-1D74-4347-A1ED-082EC2702363}">
  <dimension ref="A1:U29"/>
  <sheetViews>
    <sheetView zoomScale="118" zoomScaleNormal="90" workbookViewId="0">
      <selection activeCell="A5" sqref="A5:XFD5"/>
    </sheetView>
  </sheetViews>
  <sheetFormatPr baseColWidth="10" defaultRowHeight="14.5"/>
  <cols>
    <col min="3" max="3" width="25.453125" customWidth="1"/>
    <col min="4" max="4" width="22" customWidth="1"/>
    <col min="8" max="17" width="10.90625" style="62"/>
    <col min="18" max="18" width="14.453125" style="62" customWidth="1"/>
    <col min="19" max="20" width="16.81640625" style="62" customWidth="1"/>
    <col min="21" max="21" width="15.36328125" style="62" customWidth="1"/>
  </cols>
  <sheetData>
    <row r="1" spans="1:21">
      <c r="H1" s="8" t="s">
        <v>25</v>
      </c>
      <c r="I1" s="8"/>
      <c r="J1" s="8"/>
      <c r="K1" s="8"/>
      <c r="L1" s="7"/>
      <c r="M1" s="7"/>
      <c r="N1" s="9" t="s">
        <v>30</v>
      </c>
      <c r="O1" s="9"/>
      <c r="P1" s="9"/>
      <c r="Q1" s="9"/>
      <c r="R1" s="9"/>
      <c r="S1" s="9"/>
      <c r="T1" s="9"/>
      <c r="U1" s="9"/>
    </row>
    <row r="2" spans="1:21">
      <c r="A2" s="1" t="s">
        <v>4</v>
      </c>
      <c r="B2" s="4" t="s">
        <v>24</v>
      </c>
      <c r="C2" s="5" t="s">
        <v>1</v>
      </c>
      <c r="D2" s="6" t="s">
        <v>22</v>
      </c>
      <c r="E2" s="1" t="s">
        <v>23</v>
      </c>
      <c r="F2" s="2" t="s">
        <v>2</v>
      </c>
      <c r="G2" s="3" t="s">
        <v>3</v>
      </c>
      <c r="H2" s="4" t="s">
        <v>26</v>
      </c>
      <c r="I2" s="4" t="s">
        <v>27</v>
      </c>
      <c r="J2" s="4" t="s">
        <v>28</v>
      </c>
      <c r="K2" s="4" t="s">
        <v>29</v>
      </c>
      <c r="L2" s="4" t="s">
        <v>206</v>
      </c>
      <c r="M2" s="4" t="s">
        <v>186</v>
      </c>
      <c r="N2" s="4" t="s">
        <v>35</v>
      </c>
      <c r="O2" s="4" t="s">
        <v>32</v>
      </c>
      <c r="P2" s="4" t="s">
        <v>33</v>
      </c>
      <c r="Q2" s="4" t="s">
        <v>208</v>
      </c>
      <c r="R2" s="4" t="s">
        <v>209</v>
      </c>
      <c r="S2" s="4" t="s">
        <v>189</v>
      </c>
      <c r="T2" s="4" t="s">
        <v>210</v>
      </c>
      <c r="U2" s="4" t="s">
        <v>207</v>
      </c>
    </row>
    <row r="3" spans="1:21" s="112" customFormat="1" ht="17.5">
      <c r="A3" s="107">
        <v>50</v>
      </c>
      <c r="B3" s="242">
        <v>1</v>
      </c>
      <c r="C3" s="124" t="s">
        <v>82</v>
      </c>
      <c r="D3" s="108" t="s">
        <v>64</v>
      </c>
      <c r="E3" s="109" t="s">
        <v>52</v>
      </c>
      <c r="F3" s="110" t="s">
        <v>73</v>
      </c>
      <c r="G3" s="109" t="s">
        <v>21</v>
      </c>
      <c r="H3" s="111">
        <v>3</v>
      </c>
      <c r="I3" s="111">
        <v>6</v>
      </c>
      <c r="J3" s="111">
        <v>9</v>
      </c>
      <c r="K3" s="111">
        <v>3</v>
      </c>
      <c r="L3" s="111">
        <f>SUM(Tableau246[[#This Row],[VTT-O]:[Triathlon]])</f>
        <v>21</v>
      </c>
      <c r="M3" s="111">
        <v>6</v>
      </c>
      <c r="N3" s="111"/>
      <c r="O3" s="111"/>
      <c r="P3" s="111">
        <v>1</v>
      </c>
      <c r="Q3" s="111">
        <v>1</v>
      </c>
      <c r="R3" s="111">
        <f>SUM(Tableau246[[#This Row],[Sauvetage]:[Mania]])</f>
        <v>2</v>
      </c>
      <c r="S3" s="111">
        <v>1</v>
      </c>
      <c r="T3" s="111" t="e">
        <f>SUM(L3,MG!T4R3)</f>
        <v>#NAME?</v>
      </c>
      <c r="U3" s="111">
        <v>1</v>
      </c>
    </row>
    <row r="4" spans="1:21" s="112" customFormat="1" ht="17.5">
      <c r="A4" s="257">
        <v>48</v>
      </c>
      <c r="B4" s="242">
        <v>2</v>
      </c>
      <c r="C4" s="124" t="s">
        <v>59</v>
      </c>
      <c r="D4" s="108" t="s">
        <v>60</v>
      </c>
      <c r="E4" s="109" t="s">
        <v>52</v>
      </c>
      <c r="F4" s="110" t="s">
        <v>19</v>
      </c>
      <c r="G4" s="109" t="s">
        <v>21</v>
      </c>
      <c r="H4" s="111">
        <v>5</v>
      </c>
      <c r="I4" s="111">
        <v>3</v>
      </c>
      <c r="J4" s="111">
        <v>2</v>
      </c>
      <c r="K4" s="111">
        <v>1</v>
      </c>
      <c r="L4" s="111">
        <f>SUM(Tableau246[[#This Row],[VTT-O]:[Triathlon]])</f>
        <v>11</v>
      </c>
      <c r="M4" s="111">
        <v>1</v>
      </c>
      <c r="N4" s="111"/>
      <c r="O4" s="111"/>
      <c r="P4" s="111">
        <v>11</v>
      </c>
      <c r="Q4" s="111">
        <v>4</v>
      </c>
      <c r="R4" s="111">
        <f>SUM(Tableau246[[#This Row],[Sauvetage]:[Mania]])</f>
        <v>15</v>
      </c>
      <c r="S4" s="111">
        <v>6</v>
      </c>
      <c r="T4" s="111">
        <f>SUM(L4,R4)</f>
        <v>26</v>
      </c>
      <c r="U4" s="111">
        <v>2</v>
      </c>
    </row>
    <row r="5" spans="1:21" s="116" customFormat="1" ht="17.5">
      <c r="A5" s="170">
        <v>49</v>
      </c>
      <c r="B5" s="258">
        <v>3</v>
      </c>
      <c r="C5" s="171" t="s">
        <v>61</v>
      </c>
      <c r="D5" s="259" t="s">
        <v>62</v>
      </c>
      <c r="E5" s="145" t="s">
        <v>52</v>
      </c>
      <c r="F5" s="173" t="s">
        <v>19</v>
      </c>
      <c r="G5" s="145" t="s">
        <v>21</v>
      </c>
      <c r="H5" s="175">
        <v>2</v>
      </c>
      <c r="I5" s="175">
        <v>8</v>
      </c>
      <c r="J5" s="175">
        <v>3</v>
      </c>
      <c r="K5" s="175">
        <v>5</v>
      </c>
      <c r="L5" s="175">
        <f>SUM(Tableau246[[#This Row],[VTT-O]:[Triathlon]])</f>
        <v>18</v>
      </c>
      <c r="M5" s="175">
        <v>3</v>
      </c>
      <c r="N5" s="175"/>
      <c r="O5" s="175"/>
      <c r="P5" s="175">
        <v>3</v>
      </c>
      <c r="Q5" s="175">
        <v>6</v>
      </c>
      <c r="R5" s="175">
        <f>SUM(Tableau246[[#This Row],[Sauvetage]:[Mania]])</f>
        <v>9</v>
      </c>
      <c r="S5" s="175">
        <v>3</v>
      </c>
      <c r="T5" s="175">
        <f>SUM(L5,R5)</f>
        <v>27</v>
      </c>
      <c r="U5" s="175">
        <v>3</v>
      </c>
    </row>
    <row r="6" spans="1:21" s="116" customFormat="1" ht="17.5">
      <c r="A6" s="113">
        <v>57</v>
      </c>
      <c r="B6" s="243">
        <v>4</v>
      </c>
      <c r="C6" s="145" t="s">
        <v>150</v>
      </c>
      <c r="D6" s="150" t="s">
        <v>151</v>
      </c>
      <c r="E6" s="145" t="s">
        <v>111</v>
      </c>
      <c r="F6" s="125" t="s">
        <v>73</v>
      </c>
      <c r="G6" s="145" t="s">
        <v>50</v>
      </c>
      <c r="H6" s="115">
        <v>7</v>
      </c>
      <c r="I6" s="115">
        <v>5</v>
      </c>
      <c r="J6" s="115">
        <v>8</v>
      </c>
      <c r="K6" s="115">
        <v>6</v>
      </c>
      <c r="L6" s="115">
        <f>SUM(Tableau246[[#This Row],[VTT-O]:[Triathlon]])</f>
        <v>26</v>
      </c>
      <c r="M6" s="115">
        <v>7</v>
      </c>
      <c r="N6" s="115"/>
      <c r="O6" s="115"/>
      <c r="P6" s="115">
        <v>5</v>
      </c>
      <c r="Q6" s="115">
        <v>1</v>
      </c>
      <c r="R6" s="115">
        <f>SUM(Tableau246[[#This Row],[Sauvetage]:[Mania]])</f>
        <v>6</v>
      </c>
      <c r="S6" s="115">
        <v>2</v>
      </c>
      <c r="T6" s="115">
        <f>SUM(L6,R6)</f>
        <v>32</v>
      </c>
      <c r="U6" s="115">
        <v>4</v>
      </c>
    </row>
    <row r="7" spans="1:21" s="123" customFormat="1" ht="17.5">
      <c r="A7" s="240">
        <v>45</v>
      </c>
      <c r="B7" s="244">
        <v>4</v>
      </c>
      <c r="C7" s="120" t="s">
        <v>191</v>
      </c>
      <c r="D7" s="140" t="s">
        <v>192</v>
      </c>
      <c r="E7" s="120" t="s">
        <v>5</v>
      </c>
      <c r="F7" s="122" t="s">
        <v>19</v>
      </c>
      <c r="G7" s="120" t="s">
        <v>21</v>
      </c>
      <c r="H7" s="122">
        <v>13</v>
      </c>
      <c r="I7" s="122">
        <v>2</v>
      </c>
      <c r="J7" s="122">
        <v>3</v>
      </c>
      <c r="K7" s="122">
        <v>2</v>
      </c>
      <c r="L7" s="122">
        <f>SUM(Tableau246[[#This Row],[VTT-O]:[Triathlon]])</f>
        <v>20</v>
      </c>
      <c r="M7" s="122">
        <v>4</v>
      </c>
      <c r="N7" s="122"/>
      <c r="O7" s="122"/>
      <c r="P7" s="122">
        <v>2</v>
      </c>
      <c r="Q7" s="122">
        <v>10</v>
      </c>
      <c r="R7" s="122">
        <f>SUM(Tableau246[[#This Row],[Sauvetage]:[Mania]])</f>
        <v>12</v>
      </c>
      <c r="S7" s="122">
        <v>4</v>
      </c>
      <c r="T7" s="122">
        <f>SUM(L7,R7)</f>
        <v>32</v>
      </c>
      <c r="U7" s="122">
        <v>4</v>
      </c>
    </row>
    <row r="8" spans="1:21" s="12" customFormat="1" ht="17.5">
      <c r="A8" s="15">
        <v>54</v>
      </c>
      <c r="B8" s="245">
        <v>6</v>
      </c>
      <c r="C8" s="64" t="s">
        <v>144</v>
      </c>
      <c r="D8" s="89" t="s">
        <v>145</v>
      </c>
      <c r="E8" s="64" t="s">
        <v>111</v>
      </c>
      <c r="F8" s="25" t="s">
        <v>19</v>
      </c>
      <c r="G8" s="64" t="s">
        <v>21</v>
      </c>
      <c r="H8" s="16">
        <v>1</v>
      </c>
      <c r="I8" s="16">
        <v>1</v>
      </c>
      <c r="J8" s="16">
        <v>7</v>
      </c>
      <c r="K8" s="16">
        <v>8</v>
      </c>
      <c r="L8" s="16">
        <f>SUM(Tableau246[[#This Row],[VTT-O]:[Triathlon]])</f>
        <v>17</v>
      </c>
      <c r="M8" s="16">
        <v>2</v>
      </c>
      <c r="N8" s="16"/>
      <c r="O8" s="16"/>
      <c r="P8" s="16">
        <v>12</v>
      </c>
      <c r="Q8" s="16">
        <v>5</v>
      </c>
      <c r="R8" s="16">
        <f>SUM(Tableau246[[#This Row],[Sauvetage]:[Mania]])</f>
        <v>17</v>
      </c>
      <c r="S8" s="16">
        <v>8</v>
      </c>
      <c r="T8" s="16">
        <f>SUM(L8,R8)</f>
        <v>34</v>
      </c>
      <c r="U8" s="16">
        <v>6</v>
      </c>
    </row>
    <row r="9" spans="1:21" s="12" customFormat="1" ht="17.5">
      <c r="A9" s="87">
        <v>46</v>
      </c>
      <c r="B9" s="245">
        <v>7</v>
      </c>
      <c r="C9" s="64" t="s">
        <v>193</v>
      </c>
      <c r="D9" s="64" t="s">
        <v>194</v>
      </c>
      <c r="E9" s="64" t="s">
        <v>5</v>
      </c>
      <c r="F9" s="16" t="s">
        <v>19</v>
      </c>
      <c r="G9" s="64" t="s">
        <v>21</v>
      </c>
      <c r="H9" s="16">
        <v>11</v>
      </c>
      <c r="I9" s="16">
        <v>4</v>
      </c>
      <c r="J9" s="16">
        <v>1</v>
      </c>
      <c r="K9" s="16">
        <v>4</v>
      </c>
      <c r="L9" s="16">
        <f>SUM(Tableau246[[#This Row],[VTT-O]:[Triathlon]])</f>
        <v>20</v>
      </c>
      <c r="M9" s="16">
        <v>4</v>
      </c>
      <c r="N9" s="16"/>
      <c r="O9" s="16"/>
      <c r="P9" s="16">
        <v>14</v>
      </c>
      <c r="Q9" s="16">
        <v>3</v>
      </c>
      <c r="R9" s="16">
        <f>SUM(Tableau246[[#This Row],[Sauvetage]:[Mania]])</f>
        <v>17</v>
      </c>
      <c r="S9" s="16">
        <v>8</v>
      </c>
      <c r="T9" s="16">
        <f>SUM(L9,R9)</f>
        <v>37</v>
      </c>
      <c r="U9" s="16">
        <v>7</v>
      </c>
    </row>
    <row r="10" spans="1:21" s="128" customFormat="1" ht="17.5">
      <c r="A10" s="129">
        <v>55</v>
      </c>
      <c r="B10" s="246">
        <v>8</v>
      </c>
      <c r="C10" s="78" t="s">
        <v>146</v>
      </c>
      <c r="D10" s="78" t="s">
        <v>147</v>
      </c>
      <c r="E10" s="68" t="s">
        <v>111</v>
      </c>
      <c r="F10" s="79" t="s">
        <v>19</v>
      </c>
      <c r="G10" s="78" t="s">
        <v>21</v>
      </c>
      <c r="H10" s="81">
        <v>8</v>
      </c>
      <c r="I10" s="81">
        <v>7</v>
      </c>
      <c r="J10" s="81">
        <v>10</v>
      </c>
      <c r="K10" s="81">
        <v>7</v>
      </c>
      <c r="L10" s="81">
        <f>SUM(Tableau246[[#This Row],[VTT-O]:[Triathlon]])</f>
        <v>32</v>
      </c>
      <c r="M10" s="81">
        <v>9</v>
      </c>
      <c r="N10" s="81"/>
      <c r="O10" s="81"/>
      <c r="P10" s="81">
        <v>7</v>
      </c>
      <c r="Q10" s="81">
        <v>7</v>
      </c>
      <c r="R10" s="81">
        <f>SUM(Tableau246[[#This Row],[Sauvetage]:[Mania]])</f>
        <v>14</v>
      </c>
      <c r="S10" s="81">
        <v>5</v>
      </c>
      <c r="T10" s="81">
        <f>SUM(L10,R10)</f>
        <v>46</v>
      </c>
      <c r="U10" s="81">
        <v>8</v>
      </c>
    </row>
    <row r="11" spans="1:21" ht="17.5">
      <c r="A11" s="15">
        <v>56</v>
      </c>
      <c r="B11" s="245">
        <v>9</v>
      </c>
      <c r="C11" s="64" t="s">
        <v>148</v>
      </c>
      <c r="D11" s="64" t="s">
        <v>149</v>
      </c>
      <c r="E11" s="50" t="s">
        <v>111</v>
      </c>
      <c r="F11" s="25" t="s">
        <v>19</v>
      </c>
      <c r="G11" s="64" t="s">
        <v>21</v>
      </c>
      <c r="H11" s="16">
        <v>4</v>
      </c>
      <c r="I11" s="16">
        <v>11</v>
      </c>
      <c r="J11" s="16">
        <v>6</v>
      </c>
      <c r="K11" s="16">
        <v>10</v>
      </c>
      <c r="L11" s="16">
        <f>SUM(Tableau246[[#This Row],[VTT-O]:[Triathlon]])</f>
        <v>31</v>
      </c>
      <c r="M11" s="16">
        <v>8</v>
      </c>
      <c r="N11" s="16"/>
      <c r="O11" s="16"/>
      <c r="P11" s="16">
        <v>9</v>
      </c>
      <c r="Q11" s="16">
        <v>8</v>
      </c>
      <c r="R11" s="16">
        <f>SUM(Tableau246[[#This Row],[Sauvetage]:[Mania]])</f>
        <v>17</v>
      </c>
      <c r="S11" s="16">
        <v>8</v>
      </c>
      <c r="T11" s="16">
        <f>SUM(L11,R11)</f>
        <v>48</v>
      </c>
      <c r="U11" s="16">
        <v>9</v>
      </c>
    </row>
    <row r="12" spans="1:21" s="237" customFormat="1" ht="17.5">
      <c r="A12" s="113">
        <v>53</v>
      </c>
      <c r="B12" s="243">
        <v>10</v>
      </c>
      <c r="C12" s="145" t="s">
        <v>122</v>
      </c>
      <c r="D12" s="145" t="s">
        <v>123</v>
      </c>
      <c r="E12" s="145" t="s">
        <v>135</v>
      </c>
      <c r="F12" s="173" t="s">
        <v>19</v>
      </c>
      <c r="G12" s="145" t="s">
        <v>50</v>
      </c>
      <c r="H12" s="115">
        <v>6</v>
      </c>
      <c r="I12" s="115">
        <v>10</v>
      </c>
      <c r="J12" s="115">
        <v>11</v>
      </c>
      <c r="K12" s="115">
        <v>13</v>
      </c>
      <c r="L12" s="115">
        <f>SUM(Tableau246[[#This Row],[VTT-O]:[Triathlon]])</f>
        <v>40</v>
      </c>
      <c r="M12" s="115">
        <v>11</v>
      </c>
      <c r="N12" s="115"/>
      <c r="O12" s="115"/>
      <c r="P12" s="115">
        <v>4</v>
      </c>
      <c r="Q12" s="115">
        <v>11</v>
      </c>
      <c r="R12" s="115">
        <f>SUM(Tableau246[[#This Row],[Sauvetage]:[Mania]])</f>
        <v>15</v>
      </c>
      <c r="S12" s="115">
        <v>6</v>
      </c>
      <c r="T12" s="115">
        <f>SUM(L12,R12)</f>
        <v>55</v>
      </c>
      <c r="U12" s="115">
        <v>10</v>
      </c>
    </row>
    <row r="13" spans="1:21" s="239" customFormat="1" ht="17.5">
      <c r="A13" s="238">
        <v>47</v>
      </c>
      <c r="B13" s="247">
        <v>11</v>
      </c>
      <c r="C13" s="151" t="s">
        <v>48</v>
      </c>
      <c r="D13" s="120" t="s">
        <v>49</v>
      </c>
      <c r="E13" s="120" t="s">
        <v>39</v>
      </c>
      <c r="F13" s="121" t="s">
        <v>19</v>
      </c>
      <c r="G13" s="120" t="s">
        <v>50</v>
      </c>
      <c r="H13" s="139">
        <v>14</v>
      </c>
      <c r="I13" s="139">
        <v>12</v>
      </c>
      <c r="J13" s="139">
        <v>5</v>
      </c>
      <c r="K13" s="139">
        <v>11</v>
      </c>
      <c r="L13" s="139">
        <f>SUM(Tableau246[[#This Row],[VTT-O]:[Triathlon]])</f>
        <v>42</v>
      </c>
      <c r="M13" s="139">
        <v>12</v>
      </c>
      <c r="N13" s="139"/>
      <c r="O13" s="139"/>
      <c r="P13" s="139">
        <v>6</v>
      </c>
      <c r="Q13" s="139">
        <v>12</v>
      </c>
      <c r="R13" s="139">
        <f>SUM(Tableau246[[#This Row],[Sauvetage]:[Mania]])</f>
        <v>18</v>
      </c>
      <c r="S13" s="139">
        <v>11</v>
      </c>
      <c r="T13" s="139">
        <f>SUM(L13,R13)</f>
        <v>60</v>
      </c>
      <c r="U13" s="139">
        <v>11</v>
      </c>
    </row>
    <row r="14" spans="1:21" ht="17.5">
      <c r="A14" s="13">
        <v>52</v>
      </c>
      <c r="B14" s="248">
        <v>12</v>
      </c>
      <c r="C14" s="64" t="s">
        <v>120</v>
      </c>
      <c r="D14" s="64" t="s">
        <v>121</v>
      </c>
      <c r="E14" s="64" t="s">
        <v>135</v>
      </c>
      <c r="F14" s="25" t="s">
        <v>19</v>
      </c>
      <c r="G14" s="64" t="s">
        <v>50</v>
      </c>
      <c r="H14" s="14">
        <v>9</v>
      </c>
      <c r="I14" s="14">
        <v>9</v>
      </c>
      <c r="J14" s="14">
        <v>13</v>
      </c>
      <c r="K14" s="14">
        <v>8</v>
      </c>
      <c r="L14" s="14">
        <f>SUM(Tableau246[[#This Row],[VTT-O]:[Triathlon]])</f>
        <v>39</v>
      </c>
      <c r="M14" s="14">
        <v>10</v>
      </c>
      <c r="N14" s="14"/>
      <c r="O14" s="14"/>
      <c r="P14" s="14">
        <v>13</v>
      </c>
      <c r="Q14" s="14">
        <v>9</v>
      </c>
      <c r="R14" s="14">
        <f>SUM(Tableau246[[#This Row],[Sauvetage]:[Mania]])</f>
        <v>22</v>
      </c>
      <c r="S14" s="14">
        <v>12</v>
      </c>
      <c r="T14" s="14">
        <f>SUM(L14,R14)</f>
        <v>61</v>
      </c>
      <c r="U14" s="14">
        <v>12</v>
      </c>
    </row>
    <row r="15" spans="1:21" ht="17.5">
      <c r="A15" s="13">
        <v>58</v>
      </c>
      <c r="B15" s="248">
        <v>13</v>
      </c>
      <c r="C15" s="64" t="s">
        <v>171</v>
      </c>
      <c r="D15" s="90" t="s">
        <v>172</v>
      </c>
      <c r="E15" s="64" t="s">
        <v>166</v>
      </c>
      <c r="F15" s="25" t="s">
        <v>19</v>
      </c>
      <c r="G15" s="64" t="s">
        <v>50</v>
      </c>
      <c r="H15" s="14">
        <v>10</v>
      </c>
      <c r="I15" s="14">
        <v>14</v>
      </c>
      <c r="J15" s="14">
        <v>12</v>
      </c>
      <c r="K15" s="14">
        <v>12</v>
      </c>
      <c r="L15" s="14">
        <f>SUM(Tableau246[[#This Row],[VTT-O]:[Triathlon]])</f>
        <v>48</v>
      </c>
      <c r="M15" s="14">
        <v>13</v>
      </c>
      <c r="N15" s="14"/>
      <c r="O15" s="14"/>
      <c r="P15" s="14">
        <v>10</v>
      </c>
      <c r="Q15" s="14">
        <v>13</v>
      </c>
      <c r="R15" s="14">
        <f>SUM(Tableau246[[#This Row],[Sauvetage]:[Mania]])</f>
        <v>23</v>
      </c>
      <c r="S15" s="14">
        <v>14</v>
      </c>
      <c r="T15" s="14">
        <f>SUM(L15,R15)</f>
        <v>71</v>
      </c>
      <c r="U15" s="14">
        <v>13</v>
      </c>
    </row>
    <row r="16" spans="1:21" s="131" customFormat="1" ht="17.5">
      <c r="A16" s="126">
        <v>51</v>
      </c>
      <c r="B16" s="249">
        <v>14</v>
      </c>
      <c r="C16" s="204" t="s">
        <v>86</v>
      </c>
      <c r="D16" s="241" t="s">
        <v>87</v>
      </c>
      <c r="E16" s="68" t="s">
        <v>88</v>
      </c>
      <c r="F16" s="79" t="s">
        <v>19</v>
      </c>
      <c r="G16" s="68" t="s">
        <v>50</v>
      </c>
      <c r="H16" s="83">
        <v>12</v>
      </c>
      <c r="I16" s="83">
        <v>13</v>
      </c>
      <c r="J16" s="83">
        <v>14</v>
      </c>
      <c r="K16" s="83">
        <v>14</v>
      </c>
      <c r="L16" s="83">
        <f>SUM(Tableau246[[#This Row],[VTT-O]:[Triathlon]])</f>
        <v>53</v>
      </c>
      <c r="M16" s="83">
        <v>14</v>
      </c>
      <c r="N16" s="83"/>
      <c r="O16" s="83"/>
      <c r="P16" s="83">
        <v>8</v>
      </c>
      <c r="Q16" s="83">
        <v>14</v>
      </c>
      <c r="R16" s="83">
        <f>SUM(Tableau246[[#This Row],[Sauvetage]:[Mania]])</f>
        <v>22</v>
      </c>
      <c r="S16" s="83">
        <v>12</v>
      </c>
      <c r="T16" s="83">
        <f>SUM(L16,R16)</f>
        <v>75</v>
      </c>
      <c r="U16" s="83">
        <v>14</v>
      </c>
    </row>
    <row r="17" spans="1:7">
      <c r="C17" s="155" t="s">
        <v>211</v>
      </c>
      <c r="D17" s="155"/>
    </row>
    <row r="18" spans="1:7" ht="15.5">
      <c r="A18" s="111">
        <v>50</v>
      </c>
      <c r="B18" s="111">
        <v>1</v>
      </c>
      <c r="C18" s="133" t="s">
        <v>82</v>
      </c>
      <c r="D18" s="134" t="s">
        <v>64</v>
      </c>
      <c r="E18" s="109" t="s">
        <v>52</v>
      </c>
      <c r="F18" s="110" t="s">
        <v>73</v>
      </c>
      <c r="G18" s="109" t="s">
        <v>21</v>
      </c>
    </row>
    <row r="19" spans="1:7" ht="15.5">
      <c r="A19" s="139">
        <v>57</v>
      </c>
      <c r="B19" s="139">
        <v>2</v>
      </c>
      <c r="C19" s="120" t="s">
        <v>150</v>
      </c>
      <c r="D19" s="140" t="s">
        <v>151</v>
      </c>
      <c r="E19" s="120" t="s">
        <v>111</v>
      </c>
      <c r="F19" s="141" t="s">
        <v>73</v>
      </c>
      <c r="G19" s="120" t="s">
        <v>50</v>
      </c>
    </row>
    <row r="21" spans="1:7">
      <c r="C21" s="156" t="s">
        <v>212</v>
      </c>
      <c r="D21" s="156"/>
    </row>
    <row r="22" spans="1:7" ht="15.5">
      <c r="A22" s="147">
        <v>48</v>
      </c>
      <c r="B22" s="111">
        <v>1</v>
      </c>
      <c r="C22" s="133" t="s">
        <v>59</v>
      </c>
      <c r="D22" s="134" t="s">
        <v>60</v>
      </c>
      <c r="E22" s="109" t="s">
        <v>52</v>
      </c>
      <c r="F22" s="110" t="s">
        <v>19</v>
      </c>
      <c r="G22" s="109" t="s">
        <v>21</v>
      </c>
    </row>
    <row r="23" spans="1:7" ht="15.5">
      <c r="A23" s="142">
        <v>49</v>
      </c>
      <c r="B23" s="142">
        <v>3</v>
      </c>
      <c r="C23" s="143" t="s">
        <v>61</v>
      </c>
      <c r="D23" s="144" t="s">
        <v>62</v>
      </c>
      <c r="E23" s="145" t="s">
        <v>52</v>
      </c>
      <c r="F23" s="146" t="s">
        <v>19</v>
      </c>
      <c r="G23" s="145" t="s">
        <v>21</v>
      </c>
    </row>
    <row r="24" spans="1:7" ht="15.5">
      <c r="A24" s="193">
        <v>45</v>
      </c>
      <c r="B24" s="194">
        <v>4</v>
      </c>
      <c r="C24" s="120" t="s">
        <v>191</v>
      </c>
      <c r="D24" s="140" t="s">
        <v>192</v>
      </c>
      <c r="E24" s="120" t="s">
        <v>5</v>
      </c>
      <c r="F24" s="194" t="s">
        <v>19</v>
      </c>
      <c r="G24" s="120" t="s">
        <v>21</v>
      </c>
    </row>
    <row r="26" spans="1:7">
      <c r="C26" s="154" t="s">
        <v>213</v>
      </c>
      <c r="D26" s="154"/>
    </row>
    <row r="27" spans="1:7" ht="15.5">
      <c r="A27" s="111">
        <v>53</v>
      </c>
      <c r="B27" s="111">
        <v>2</v>
      </c>
      <c r="C27" s="148" t="s">
        <v>122</v>
      </c>
      <c r="D27" s="148" t="s">
        <v>123</v>
      </c>
      <c r="E27" s="148" t="s">
        <v>135</v>
      </c>
      <c r="F27" s="161" t="s">
        <v>19</v>
      </c>
      <c r="G27" s="148" t="s">
        <v>50</v>
      </c>
    </row>
    <row r="28" spans="1:7" ht="15.5">
      <c r="A28" s="162">
        <v>47</v>
      </c>
      <c r="B28" s="158">
        <v>3</v>
      </c>
      <c r="C28" s="163" t="s">
        <v>48</v>
      </c>
      <c r="D28" s="145" t="s">
        <v>49</v>
      </c>
      <c r="E28" s="145" t="s">
        <v>39</v>
      </c>
      <c r="F28" s="164" t="s">
        <v>19</v>
      </c>
      <c r="G28" s="145" t="s">
        <v>50</v>
      </c>
    </row>
    <row r="29" spans="1:7" ht="15.5">
      <c r="A29" s="139">
        <v>52</v>
      </c>
      <c r="B29" s="139">
        <v>12</v>
      </c>
      <c r="C29" s="152" t="s">
        <v>120</v>
      </c>
      <c r="D29" s="152" t="s">
        <v>121</v>
      </c>
      <c r="E29" s="152" t="s">
        <v>135</v>
      </c>
      <c r="F29" s="138" t="s">
        <v>19</v>
      </c>
      <c r="G29" s="152" t="s">
        <v>50</v>
      </c>
    </row>
  </sheetData>
  <mergeCells count="5">
    <mergeCell ref="C26:D26"/>
    <mergeCell ref="H1:K1"/>
    <mergeCell ref="N1:U1"/>
    <mergeCell ref="C17:D17"/>
    <mergeCell ref="C21:D21"/>
  </mergeCells>
  <phoneticPr fontId="33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9A15D-D9BB-4569-AB68-12B1CF5968C8}">
  <dimension ref="A1:U28"/>
  <sheetViews>
    <sheetView zoomScale="124" zoomScaleNormal="90" workbookViewId="0">
      <selection activeCell="D3" sqref="D3"/>
    </sheetView>
  </sheetViews>
  <sheetFormatPr baseColWidth="10" defaultRowHeight="14.5"/>
  <cols>
    <col min="3" max="3" width="20.81640625" customWidth="1"/>
    <col min="4" max="4" width="23.26953125" customWidth="1"/>
    <col min="12" max="12" width="23.6328125" style="62" customWidth="1"/>
    <col min="13" max="13" width="23.54296875" style="62" customWidth="1"/>
    <col min="17" max="17" width="10.90625" style="62"/>
    <col min="18" max="18" width="16.453125" style="62" customWidth="1"/>
    <col min="19" max="20" width="15.90625" style="62" customWidth="1"/>
    <col min="21" max="21" width="17.54296875" customWidth="1"/>
  </cols>
  <sheetData>
    <row r="1" spans="1:21">
      <c r="H1" s="8" t="s">
        <v>25</v>
      </c>
      <c r="I1" s="8"/>
      <c r="J1" s="8"/>
      <c r="K1" s="8"/>
      <c r="L1" s="7"/>
      <c r="M1" s="7"/>
      <c r="N1" s="9" t="s">
        <v>30</v>
      </c>
      <c r="O1" s="9"/>
      <c r="P1" s="9"/>
      <c r="Q1" s="9"/>
      <c r="R1" s="9"/>
      <c r="S1" s="9"/>
      <c r="T1" s="9"/>
      <c r="U1" s="9"/>
    </row>
    <row r="2" spans="1:21">
      <c r="A2" s="1" t="s">
        <v>4</v>
      </c>
      <c r="B2" s="4" t="s">
        <v>24</v>
      </c>
      <c r="C2" s="5" t="s">
        <v>1</v>
      </c>
      <c r="D2" s="6" t="s">
        <v>22</v>
      </c>
      <c r="E2" s="1" t="s">
        <v>23</v>
      </c>
      <c r="F2" s="2" t="s">
        <v>2</v>
      </c>
      <c r="G2" s="3" t="s">
        <v>3</v>
      </c>
      <c r="H2" s="4" t="s">
        <v>26</v>
      </c>
      <c r="I2" s="4" t="s">
        <v>27</v>
      </c>
      <c r="J2" s="4" t="s">
        <v>28</v>
      </c>
      <c r="K2" s="4" t="s">
        <v>29</v>
      </c>
      <c r="L2" s="4" t="s">
        <v>204</v>
      </c>
      <c r="M2" s="4" t="s">
        <v>205</v>
      </c>
      <c r="N2" s="4" t="s">
        <v>35</v>
      </c>
      <c r="O2" s="4" t="s">
        <v>32</v>
      </c>
      <c r="P2" s="4" t="s">
        <v>31</v>
      </c>
      <c r="Q2" s="4" t="s">
        <v>34</v>
      </c>
      <c r="R2" s="4" t="s">
        <v>206</v>
      </c>
      <c r="S2" s="4" t="s">
        <v>189</v>
      </c>
      <c r="T2" s="4" t="s">
        <v>210</v>
      </c>
      <c r="U2" s="4" t="s">
        <v>207</v>
      </c>
    </row>
    <row r="3" spans="1:21" s="112" customFormat="1" ht="20">
      <c r="A3" s="165">
        <v>34</v>
      </c>
      <c r="B3" s="207">
        <v>1</v>
      </c>
      <c r="C3" s="166" t="s">
        <v>152</v>
      </c>
      <c r="D3" s="166" t="s">
        <v>153</v>
      </c>
      <c r="E3" s="148" t="s">
        <v>111</v>
      </c>
      <c r="F3" s="167" t="s">
        <v>18</v>
      </c>
      <c r="G3" s="168" t="s">
        <v>21</v>
      </c>
      <c r="H3" s="169">
        <v>1</v>
      </c>
      <c r="I3" s="169">
        <v>3</v>
      </c>
      <c r="J3" s="169">
        <v>7</v>
      </c>
      <c r="K3" s="169">
        <v>3</v>
      </c>
      <c r="L3" s="169">
        <f>SUM(Tableau247[[#This Row],[VTT-O]:[Triathlon]])</f>
        <v>14</v>
      </c>
      <c r="M3" s="169">
        <v>2</v>
      </c>
      <c r="N3" s="169"/>
      <c r="O3" s="169">
        <v>7</v>
      </c>
      <c r="P3" s="169">
        <v>2</v>
      </c>
      <c r="Q3" s="169"/>
      <c r="R3" s="169">
        <f>SUM(Tableau247[[#This Row],[Sauvetage]:[VTT Mania]])</f>
        <v>9</v>
      </c>
      <c r="S3" s="169">
        <v>3</v>
      </c>
      <c r="T3" s="169">
        <f>SUM(R3,L3)</f>
        <v>23</v>
      </c>
      <c r="U3" s="169">
        <v>1</v>
      </c>
    </row>
    <row r="4" spans="1:21" s="116" customFormat="1" ht="20">
      <c r="A4" s="170">
        <v>24</v>
      </c>
      <c r="B4" s="200">
        <v>2</v>
      </c>
      <c r="C4" s="171" t="s">
        <v>67</v>
      </c>
      <c r="D4" s="172" t="s">
        <v>68</v>
      </c>
      <c r="E4" s="145" t="s">
        <v>52</v>
      </c>
      <c r="F4" s="173" t="s">
        <v>18</v>
      </c>
      <c r="G4" s="174" t="s">
        <v>21</v>
      </c>
      <c r="H4" s="175">
        <v>10</v>
      </c>
      <c r="I4" s="175">
        <v>1</v>
      </c>
      <c r="J4" s="175">
        <v>1</v>
      </c>
      <c r="K4" s="175">
        <v>1</v>
      </c>
      <c r="L4" s="175">
        <f>SUM(Tableau247[[#This Row],[VTT-O]:[Triathlon]])</f>
        <v>13</v>
      </c>
      <c r="M4" s="175">
        <v>1</v>
      </c>
      <c r="N4" s="175"/>
      <c r="O4" s="175">
        <v>5</v>
      </c>
      <c r="P4" s="175">
        <v>9</v>
      </c>
      <c r="Q4" s="175"/>
      <c r="R4" s="175">
        <f>SUM(Tableau247[[#This Row],[Sauvetage]:[VTT Mania]])</f>
        <v>14</v>
      </c>
      <c r="S4" s="175">
        <v>6</v>
      </c>
      <c r="T4" s="175">
        <f>SUM(R4,L4)</f>
        <v>27</v>
      </c>
      <c r="U4" s="175">
        <v>2</v>
      </c>
    </row>
    <row r="5" spans="1:21" s="112" customFormat="1" ht="20">
      <c r="A5" s="107">
        <v>29</v>
      </c>
      <c r="B5" s="208">
        <v>3</v>
      </c>
      <c r="C5" s="178" t="s">
        <v>94</v>
      </c>
      <c r="D5" s="179" t="s">
        <v>95</v>
      </c>
      <c r="E5" s="178" t="s">
        <v>89</v>
      </c>
      <c r="F5" s="110" t="s">
        <v>18</v>
      </c>
      <c r="G5" s="180" t="s">
        <v>50</v>
      </c>
      <c r="H5" s="111">
        <v>7</v>
      </c>
      <c r="I5" s="111">
        <v>7</v>
      </c>
      <c r="J5" s="111">
        <v>2</v>
      </c>
      <c r="K5" s="111">
        <v>9</v>
      </c>
      <c r="L5" s="111">
        <f>SUM(Tableau247[[#This Row],[VTT-O]:[Triathlon]])</f>
        <v>25</v>
      </c>
      <c r="M5" s="111">
        <v>5</v>
      </c>
      <c r="N5" s="111"/>
      <c r="O5" s="111">
        <v>1</v>
      </c>
      <c r="P5" s="111">
        <v>4</v>
      </c>
      <c r="Q5" s="111"/>
      <c r="R5" s="111">
        <f>SUM(Tableau247[[#This Row],[Sauvetage]:[VTT Mania]])</f>
        <v>5</v>
      </c>
      <c r="S5" s="111">
        <v>1</v>
      </c>
      <c r="T5" s="111">
        <f>SUM(R5,L5)</f>
        <v>30</v>
      </c>
      <c r="U5" s="111">
        <v>3</v>
      </c>
    </row>
    <row r="6" spans="1:21" s="116" customFormat="1" ht="20">
      <c r="A6" s="170">
        <v>28</v>
      </c>
      <c r="B6" s="209">
        <v>4</v>
      </c>
      <c r="C6" s="145" t="s">
        <v>92</v>
      </c>
      <c r="D6" s="150" t="s">
        <v>93</v>
      </c>
      <c r="E6" s="145" t="s">
        <v>89</v>
      </c>
      <c r="F6" s="125" t="s">
        <v>18</v>
      </c>
      <c r="G6" s="174" t="s">
        <v>50</v>
      </c>
      <c r="H6" s="115">
        <v>4</v>
      </c>
      <c r="I6" s="115">
        <v>6</v>
      </c>
      <c r="J6" s="115">
        <v>5</v>
      </c>
      <c r="K6" s="115">
        <v>12</v>
      </c>
      <c r="L6" s="115">
        <f>SUM(Tableau247[[#This Row],[VTT-O]:[Triathlon]])</f>
        <v>27</v>
      </c>
      <c r="M6" s="115">
        <v>6</v>
      </c>
      <c r="N6" s="115"/>
      <c r="O6" s="115">
        <v>4</v>
      </c>
      <c r="P6" s="115">
        <v>1</v>
      </c>
      <c r="Q6" s="115"/>
      <c r="R6" s="115">
        <f>SUM(Tableau247[[#This Row],[Sauvetage]:[VTT Mania]])</f>
        <v>5</v>
      </c>
      <c r="S6" s="115">
        <v>1</v>
      </c>
      <c r="T6" s="115">
        <f>SUM(R6,L6)</f>
        <v>32</v>
      </c>
      <c r="U6" s="115">
        <v>4</v>
      </c>
    </row>
    <row r="7" spans="1:21" s="123" customFormat="1" ht="20">
      <c r="A7" s="117">
        <v>23</v>
      </c>
      <c r="B7" s="210">
        <v>5</v>
      </c>
      <c r="C7" s="181" t="s">
        <v>65</v>
      </c>
      <c r="D7" s="182" t="s">
        <v>66</v>
      </c>
      <c r="E7" s="152" t="s">
        <v>52</v>
      </c>
      <c r="F7" s="141" t="s">
        <v>18</v>
      </c>
      <c r="G7" s="177" t="s">
        <v>21</v>
      </c>
      <c r="H7" s="139">
        <v>3</v>
      </c>
      <c r="I7" s="139">
        <v>2</v>
      </c>
      <c r="J7" s="139">
        <v>8</v>
      </c>
      <c r="K7" s="139">
        <v>2</v>
      </c>
      <c r="L7" s="139">
        <f>SUM(Tableau247[[#This Row],[VTT-O]:[Triathlon]])</f>
        <v>15</v>
      </c>
      <c r="M7" s="139">
        <v>3</v>
      </c>
      <c r="N7" s="139"/>
      <c r="O7" s="139">
        <v>6</v>
      </c>
      <c r="P7" s="139">
        <v>16</v>
      </c>
      <c r="Q7" s="139"/>
      <c r="R7" s="139">
        <f>SUM(Tableau247[[#This Row],[Sauvetage]:[VTT Mania]])</f>
        <v>22</v>
      </c>
      <c r="S7" s="139">
        <v>10</v>
      </c>
      <c r="T7" s="139">
        <f>SUM(R7,L7)</f>
        <v>37</v>
      </c>
      <c r="U7" s="139">
        <v>5</v>
      </c>
    </row>
    <row r="8" spans="1:21" s="123" customFormat="1" ht="20">
      <c r="A8" s="176">
        <v>21</v>
      </c>
      <c r="B8" s="201">
        <v>6</v>
      </c>
      <c r="C8" s="183" t="s">
        <v>44</v>
      </c>
      <c r="D8" s="153" t="s">
        <v>45</v>
      </c>
      <c r="E8" s="152" t="s">
        <v>39</v>
      </c>
      <c r="F8" s="122" t="s">
        <v>18</v>
      </c>
      <c r="G8" s="177" t="s">
        <v>50</v>
      </c>
      <c r="H8" s="122">
        <v>2</v>
      </c>
      <c r="I8" s="122">
        <v>9</v>
      </c>
      <c r="J8" s="122">
        <v>11</v>
      </c>
      <c r="K8" s="122">
        <v>8</v>
      </c>
      <c r="L8" s="122">
        <f>SUM(Tableau247[[#This Row],[VTT-O]:[Triathlon]])</f>
        <v>30</v>
      </c>
      <c r="M8" s="122">
        <v>7</v>
      </c>
      <c r="N8" s="122"/>
      <c r="O8" s="122">
        <v>11</v>
      </c>
      <c r="P8" s="122">
        <v>5</v>
      </c>
      <c r="Q8" s="122"/>
      <c r="R8" s="122">
        <f>SUM(Tableau247[[#This Row],[Sauvetage]:[VTT Mania]])</f>
        <v>16</v>
      </c>
      <c r="S8" s="122">
        <v>7</v>
      </c>
      <c r="T8" s="122">
        <f>SUM(R8,L8)</f>
        <v>46</v>
      </c>
      <c r="U8" s="122">
        <v>6</v>
      </c>
    </row>
    <row r="9" spans="1:21" s="218" customFormat="1" ht="20">
      <c r="A9" s="211">
        <v>25</v>
      </c>
      <c r="B9" s="212">
        <v>7</v>
      </c>
      <c r="C9" s="213" t="s">
        <v>69</v>
      </c>
      <c r="D9" s="214" t="s">
        <v>70</v>
      </c>
      <c r="E9" s="215" t="s">
        <v>52</v>
      </c>
      <c r="F9" s="85" t="s">
        <v>18</v>
      </c>
      <c r="G9" s="216" t="s">
        <v>50</v>
      </c>
      <c r="H9" s="217">
        <v>5</v>
      </c>
      <c r="I9" s="217">
        <v>4</v>
      </c>
      <c r="J9" s="217">
        <v>5</v>
      </c>
      <c r="K9" s="217">
        <v>4</v>
      </c>
      <c r="L9" s="217">
        <f>SUM(Tableau247[[#This Row],[VTT-O]:[Triathlon]])</f>
        <v>18</v>
      </c>
      <c r="M9" s="217">
        <v>4</v>
      </c>
      <c r="N9" s="217"/>
      <c r="O9" s="217">
        <v>20</v>
      </c>
      <c r="P9" s="217">
        <v>12</v>
      </c>
      <c r="Q9" s="217"/>
      <c r="R9" s="217">
        <f>SUM(Tableau247[[#This Row],[Sauvetage]:[VTT Mania]])</f>
        <v>32</v>
      </c>
      <c r="S9" s="217">
        <v>17</v>
      </c>
      <c r="T9" s="217">
        <f>SUM(R9,L9)</f>
        <v>50</v>
      </c>
      <c r="U9" s="217">
        <v>7</v>
      </c>
    </row>
    <row r="10" spans="1:21" s="12" customFormat="1" ht="20">
      <c r="A10" s="15">
        <v>37</v>
      </c>
      <c r="B10" s="202">
        <v>8</v>
      </c>
      <c r="C10" s="72" t="s">
        <v>158</v>
      </c>
      <c r="D10" s="72" t="s">
        <v>159</v>
      </c>
      <c r="E10" s="75" t="s">
        <v>111</v>
      </c>
      <c r="F10" s="22" t="s">
        <v>18</v>
      </c>
      <c r="G10" s="77" t="s">
        <v>50</v>
      </c>
      <c r="H10" s="14">
        <v>6</v>
      </c>
      <c r="I10" s="14">
        <v>5</v>
      </c>
      <c r="J10" s="14">
        <v>10</v>
      </c>
      <c r="K10" s="14">
        <v>18</v>
      </c>
      <c r="L10" s="14">
        <f>SUM(Tableau247[[#This Row],[VTT-O]:[Triathlon]])</f>
        <v>39</v>
      </c>
      <c r="M10" s="14">
        <v>8</v>
      </c>
      <c r="N10" s="14"/>
      <c r="O10" s="14">
        <v>9</v>
      </c>
      <c r="P10" s="14">
        <v>7</v>
      </c>
      <c r="Q10" s="14"/>
      <c r="R10" s="14">
        <f>SUM(Tableau247[[#This Row],[Sauvetage]:[VTT Mania]])</f>
        <v>16</v>
      </c>
      <c r="S10" s="14">
        <v>7</v>
      </c>
      <c r="T10" s="14">
        <f>SUM(R10,L10)</f>
        <v>55</v>
      </c>
      <c r="U10" s="14">
        <v>8</v>
      </c>
    </row>
    <row r="11" spans="1:21" s="218" customFormat="1" ht="20">
      <c r="A11" s="219">
        <v>35</v>
      </c>
      <c r="B11" s="220">
        <v>9</v>
      </c>
      <c r="C11" s="221" t="s">
        <v>154</v>
      </c>
      <c r="D11" s="221" t="s">
        <v>155</v>
      </c>
      <c r="E11" s="215" t="s">
        <v>111</v>
      </c>
      <c r="F11" s="222" t="s">
        <v>18</v>
      </c>
      <c r="G11" s="216" t="s">
        <v>21</v>
      </c>
      <c r="H11" s="223">
        <v>17</v>
      </c>
      <c r="I11" s="223">
        <v>13</v>
      </c>
      <c r="J11" s="223">
        <v>3</v>
      </c>
      <c r="K11" s="223">
        <v>6</v>
      </c>
      <c r="L11" s="223">
        <f>SUM(Tableau247[[#This Row],[VTT-O]:[Triathlon]])</f>
        <v>39</v>
      </c>
      <c r="M11" s="223">
        <v>8</v>
      </c>
      <c r="N11" s="223"/>
      <c r="O11" s="223">
        <v>15</v>
      </c>
      <c r="P11" s="223">
        <v>7</v>
      </c>
      <c r="Q11" s="223"/>
      <c r="R11" s="223">
        <f>SUM(Tableau247[[#This Row],[Sauvetage]:[VTT Mania]])</f>
        <v>22</v>
      </c>
      <c r="S11" s="223">
        <v>10</v>
      </c>
      <c r="T11" s="223">
        <f>SUM(R11,L11)</f>
        <v>61</v>
      </c>
      <c r="U11" s="223">
        <v>9</v>
      </c>
    </row>
    <row r="12" spans="1:21" s="12" customFormat="1" ht="20">
      <c r="A12" s="15">
        <v>31</v>
      </c>
      <c r="B12" s="202">
        <v>10</v>
      </c>
      <c r="C12" s="76" t="s">
        <v>107</v>
      </c>
      <c r="D12" s="76" t="s">
        <v>108</v>
      </c>
      <c r="E12" s="75" t="s">
        <v>135</v>
      </c>
      <c r="F12" s="22" t="s">
        <v>18</v>
      </c>
      <c r="G12" s="77" t="s">
        <v>50</v>
      </c>
      <c r="H12" s="14">
        <v>21</v>
      </c>
      <c r="I12" s="14">
        <v>12</v>
      </c>
      <c r="J12" s="14">
        <v>3</v>
      </c>
      <c r="K12" s="14">
        <v>5</v>
      </c>
      <c r="L12" s="14">
        <f>SUM(Tableau247[[#This Row],[VTT-O]:[Triathlon]])</f>
        <v>41</v>
      </c>
      <c r="M12" s="14">
        <v>10</v>
      </c>
      <c r="N12" s="14"/>
      <c r="O12" s="14">
        <v>18</v>
      </c>
      <c r="P12" s="14">
        <v>3</v>
      </c>
      <c r="Q12" s="14"/>
      <c r="R12" s="14">
        <f>SUM(Tableau247[[#This Row],[Sauvetage]:[VTT Mania]])</f>
        <v>21</v>
      </c>
      <c r="S12" s="14">
        <v>9</v>
      </c>
      <c r="T12" s="14">
        <f>SUM(R12,L12)</f>
        <v>62</v>
      </c>
      <c r="U12" s="14">
        <v>10</v>
      </c>
    </row>
    <row r="13" spans="1:21" s="218" customFormat="1" ht="20">
      <c r="A13" s="211">
        <v>39</v>
      </c>
      <c r="B13" s="212">
        <v>11</v>
      </c>
      <c r="C13" s="221" t="s">
        <v>175</v>
      </c>
      <c r="D13" s="224" t="s">
        <v>176</v>
      </c>
      <c r="E13" s="221" t="s">
        <v>166</v>
      </c>
      <c r="F13" s="85" t="s">
        <v>18</v>
      </c>
      <c r="G13" s="225" t="s">
        <v>50</v>
      </c>
      <c r="H13" s="217">
        <v>8</v>
      </c>
      <c r="I13" s="217">
        <v>8</v>
      </c>
      <c r="J13" s="217">
        <v>21</v>
      </c>
      <c r="K13" s="217">
        <v>17</v>
      </c>
      <c r="L13" s="217">
        <f>SUM(Tableau247[[#This Row],[VTT-O]:[Triathlon]])</f>
        <v>54</v>
      </c>
      <c r="M13" s="217">
        <v>13</v>
      </c>
      <c r="N13" s="217"/>
      <c r="O13" s="217">
        <v>2</v>
      </c>
      <c r="P13" s="217">
        <v>11</v>
      </c>
      <c r="Q13" s="217"/>
      <c r="R13" s="217">
        <f>SUM(Tableau247[[#This Row],[Sauvetage]:[VTT Mania]])</f>
        <v>13</v>
      </c>
      <c r="S13" s="217">
        <v>5</v>
      </c>
      <c r="T13" s="217">
        <f>SUM(R13,L13)</f>
        <v>67</v>
      </c>
      <c r="U13" s="217">
        <v>11</v>
      </c>
    </row>
    <row r="14" spans="1:21" s="131" customFormat="1" ht="20">
      <c r="A14" s="126">
        <v>30</v>
      </c>
      <c r="B14" s="205">
        <v>12</v>
      </c>
      <c r="C14" s="78" t="s">
        <v>96</v>
      </c>
      <c r="D14" s="78" t="s">
        <v>97</v>
      </c>
      <c r="E14" s="68" t="s">
        <v>89</v>
      </c>
      <c r="F14" s="79" t="s">
        <v>18</v>
      </c>
      <c r="G14" s="80" t="s">
        <v>50</v>
      </c>
      <c r="H14" s="83">
        <v>19</v>
      </c>
      <c r="I14" s="83">
        <v>19</v>
      </c>
      <c r="J14" s="83">
        <v>9</v>
      </c>
      <c r="K14" s="83">
        <v>13</v>
      </c>
      <c r="L14" s="83">
        <f>SUM(Tableau247[[#This Row],[VTT-O]:[Triathlon]])</f>
        <v>60</v>
      </c>
      <c r="M14" s="83">
        <v>16</v>
      </c>
      <c r="N14" s="83"/>
      <c r="O14" s="83">
        <v>3</v>
      </c>
      <c r="P14" s="83">
        <v>6</v>
      </c>
      <c r="Q14" s="83"/>
      <c r="R14" s="83">
        <f>SUM(Tableau247[[#This Row],[Sauvetage]:[VTT Mania]])</f>
        <v>9</v>
      </c>
      <c r="S14" s="83">
        <v>3</v>
      </c>
      <c r="T14" s="83">
        <f>SUM(R14,L14)</f>
        <v>69</v>
      </c>
      <c r="U14" s="83">
        <v>12</v>
      </c>
    </row>
    <row r="15" spans="1:21" s="228" customFormat="1" ht="20">
      <c r="A15" s="211">
        <v>20</v>
      </c>
      <c r="B15" s="220">
        <v>13</v>
      </c>
      <c r="C15" s="226" t="s">
        <v>201</v>
      </c>
      <c r="D15" s="226" t="s">
        <v>202</v>
      </c>
      <c r="E15" s="226" t="s">
        <v>5</v>
      </c>
      <c r="F15" s="217" t="s">
        <v>18</v>
      </c>
      <c r="G15" s="227" t="s">
        <v>21</v>
      </c>
      <c r="H15" s="223">
        <v>14</v>
      </c>
      <c r="I15" s="223">
        <v>16</v>
      </c>
      <c r="J15" s="223">
        <v>16</v>
      </c>
      <c r="K15" s="223">
        <v>7</v>
      </c>
      <c r="L15" s="223">
        <f>SUM(Tableau247[[#This Row],[VTT-O]:[Triathlon]])</f>
        <v>53</v>
      </c>
      <c r="M15" s="223">
        <v>12</v>
      </c>
      <c r="N15" s="223"/>
      <c r="O15" s="223">
        <v>16</v>
      </c>
      <c r="P15" s="223">
        <v>15</v>
      </c>
      <c r="Q15" s="223"/>
      <c r="R15" s="223">
        <f>SUM(Tableau247[[#This Row],[Sauvetage]:[VTT Mania]])</f>
        <v>31</v>
      </c>
      <c r="S15" s="223">
        <v>15</v>
      </c>
      <c r="T15" s="223">
        <f>SUM(R15,L15)</f>
        <v>84</v>
      </c>
      <c r="U15" s="223">
        <v>13</v>
      </c>
    </row>
    <row r="16" spans="1:21" s="131" customFormat="1" ht="20">
      <c r="A16" s="129">
        <v>33</v>
      </c>
      <c r="B16" s="205">
        <v>14</v>
      </c>
      <c r="C16" s="75" t="s">
        <v>129</v>
      </c>
      <c r="D16" s="75" t="s">
        <v>130</v>
      </c>
      <c r="E16" s="75" t="s">
        <v>124</v>
      </c>
      <c r="F16" s="79" t="s">
        <v>18</v>
      </c>
      <c r="G16" s="77" t="s">
        <v>50</v>
      </c>
      <c r="H16" s="83">
        <v>18</v>
      </c>
      <c r="I16" s="83">
        <v>10</v>
      </c>
      <c r="J16" s="83">
        <v>12</v>
      </c>
      <c r="K16" s="83">
        <v>21</v>
      </c>
      <c r="L16" s="83">
        <f>SUM(Tableau247[[#This Row],[VTT-O]:[Triathlon]])</f>
        <v>61</v>
      </c>
      <c r="M16" s="83">
        <v>17</v>
      </c>
      <c r="N16" s="83"/>
      <c r="O16" s="83">
        <v>14</v>
      </c>
      <c r="P16" s="83">
        <v>10</v>
      </c>
      <c r="Q16" s="83"/>
      <c r="R16" s="83">
        <f>SUM(Tableau247[[#This Row],[Sauvetage]:[VTT Mania]])</f>
        <v>24</v>
      </c>
      <c r="S16" s="83">
        <v>12</v>
      </c>
      <c r="T16" s="83">
        <f>SUM(R16,L16)</f>
        <v>85</v>
      </c>
      <c r="U16" s="83">
        <v>14</v>
      </c>
    </row>
    <row r="17" spans="1:21" s="228" customFormat="1" ht="20">
      <c r="A17" s="219">
        <v>26</v>
      </c>
      <c r="B17" s="220">
        <v>15</v>
      </c>
      <c r="C17" s="229" t="s">
        <v>71</v>
      </c>
      <c r="D17" s="230" t="s">
        <v>72</v>
      </c>
      <c r="E17" s="226" t="s">
        <v>52</v>
      </c>
      <c r="F17" s="85" t="s">
        <v>18</v>
      </c>
      <c r="G17" s="227" t="s">
        <v>50</v>
      </c>
      <c r="H17" s="223">
        <v>13</v>
      </c>
      <c r="I17" s="223">
        <v>11</v>
      </c>
      <c r="J17" s="223">
        <v>18</v>
      </c>
      <c r="K17" s="223">
        <v>10</v>
      </c>
      <c r="L17" s="223">
        <f>SUM(Tableau247[[#This Row],[VTT-O]:[Triathlon]])</f>
        <v>52</v>
      </c>
      <c r="M17" s="223">
        <v>11</v>
      </c>
      <c r="N17" s="223"/>
      <c r="O17" s="223">
        <v>21</v>
      </c>
      <c r="P17" s="223">
        <v>14</v>
      </c>
      <c r="Q17" s="223"/>
      <c r="R17" s="223">
        <f>SUM(Tableau247[[#This Row],[Sauvetage]:[VTT Mania]])</f>
        <v>35</v>
      </c>
      <c r="S17" s="223">
        <v>20</v>
      </c>
      <c r="T17" s="223">
        <f>SUM(R17,L17)</f>
        <v>87</v>
      </c>
      <c r="U17" s="223">
        <v>15</v>
      </c>
    </row>
    <row r="18" spans="1:21" s="131" customFormat="1" ht="20">
      <c r="A18" s="129">
        <v>27</v>
      </c>
      <c r="B18" s="205">
        <v>16</v>
      </c>
      <c r="C18" s="74" t="s">
        <v>90</v>
      </c>
      <c r="D18" s="75" t="s">
        <v>91</v>
      </c>
      <c r="E18" s="75" t="s">
        <v>89</v>
      </c>
      <c r="F18" s="79" t="s">
        <v>18</v>
      </c>
      <c r="G18" s="77" t="s">
        <v>50</v>
      </c>
      <c r="H18" s="83">
        <v>11</v>
      </c>
      <c r="I18" s="83">
        <v>18</v>
      </c>
      <c r="J18" s="83">
        <v>13</v>
      </c>
      <c r="K18" s="83">
        <v>14</v>
      </c>
      <c r="L18" s="83">
        <f>SUM(Tableau247[[#This Row],[VTT-O]:[Triathlon]])</f>
        <v>56</v>
      </c>
      <c r="M18" s="83">
        <v>14</v>
      </c>
      <c r="N18" s="83"/>
      <c r="O18" s="83">
        <v>19</v>
      </c>
      <c r="P18" s="83">
        <v>13</v>
      </c>
      <c r="Q18" s="83"/>
      <c r="R18" s="83">
        <f>SUM(Tableau247[[#This Row],[Sauvetage]:[VTT Mania]])</f>
        <v>32</v>
      </c>
      <c r="S18" s="83">
        <v>17</v>
      </c>
      <c r="T18" s="83">
        <f>SUM(R18,L18)</f>
        <v>88</v>
      </c>
      <c r="U18" s="83">
        <v>16</v>
      </c>
    </row>
    <row r="19" spans="1:21" s="228" customFormat="1" ht="20">
      <c r="A19" s="211">
        <v>36</v>
      </c>
      <c r="B19" s="220">
        <v>17</v>
      </c>
      <c r="C19" s="84" t="s">
        <v>203</v>
      </c>
      <c r="D19" s="84" t="s">
        <v>157</v>
      </c>
      <c r="E19" s="84" t="s">
        <v>111</v>
      </c>
      <c r="F19" s="85" t="s">
        <v>18</v>
      </c>
      <c r="G19" s="231" t="s">
        <v>21</v>
      </c>
      <c r="H19" s="223">
        <v>12</v>
      </c>
      <c r="I19" s="223">
        <v>14</v>
      </c>
      <c r="J19" s="223">
        <v>20</v>
      </c>
      <c r="K19" s="223">
        <v>16</v>
      </c>
      <c r="L19" s="223">
        <f>SUM(Tableau247[[#This Row],[VTT-O]:[Triathlon]])</f>
        <v>62</v>
      </c>
      <c r="M19" s="223">
        <v>18</v>
      </c>
      <c r="N19" s="223"/>
      <c r="O19" s="223">
        <v>10</v>
      </c>
      <c r="P19" s="223">
        <v>18</v>
      </c>
      <c r="Q19" s="223"/>
      <c r="R19" s="223">
        <f>SUM(Tableau247[[#This Row],[Sauvetage]:[VTT Mania]])</f>
        <v>28</v>
      </c>
      <c r="S19" s="223">
        <v>14</v>
      </c>
      <c r="T19" s="223">
        <f>SUM(R19,L19)</f>
        <v>90</v>
      </c>
      <c r="U19" s="223">
        <v>17</v>
      </c>
    </row>
    <row r="20" spans="1:21" s="131" customFormat="1" ht="20">
      <c r="A20" s="126">
        <v>38</v>
      </c>
      <c r="B20" s="205">
        <v>18</v>
      </c>
      <c r="C20" s="78" t="s">
        <v>173</v>
      </c>
      <c r="D20" s="236" t="s">
        <v>174</v>
      </c>
      <c r="E20" s="78" t="s">
        <v>166</v>
      </c>
      <c r="F20" s="79" t="s">
        <v>18</v>
      </c>
      <c r="G20" s="71" t="s">
        <v>50</v>
      </c>
      <c r="H20" s="83">
        <v>15</v>
      </c>
      <c r="I20" s="83">
        <v>15</v>
      </c>
      <c r="J20" s="83">
        <v>19</v>
      </c>
      <c r="K20" s="83">
        <v>19</v>
      </c>
      <c r="L20" s="83">
        <f>SUM(Tableau247[[#This Row],[VTT-O]:[Triathlon]])</f>
        <v>68</v>
      </c>
      <c r="M20" s="83">
        <v>20</v>
      </c>
      <c r="N20" s="83"/>
      <c r="O20" s="83">
        <v>8</v>
      </c>
      <c r="P20" s="83">
        <v>17</v>
      </c>
      <c r="Q20" s="83"/>
      <c r="R20" s="83">
        <f>SUM(Tableau247[[#This Row],[Sauvetage]:[VTT Mania]])</f>
        <v>25</v>
      </c>
      <c r="S20" s="83">
        <v>13</v>
      </c>
      <c r="T20" s="83">
        <f>SUM(R20,L20)</f>
        <v>93</v>
      </c>
      <c r="U20" s="83">
        <v>18</v>
      </c>
    </row>
    <row r="21" spans="1:21" s="228" customFormat="1" ht="20">
      <c r="A21" s="211">
        <v>40</v>
      </c>
      <c r="B21" s="220">
        <v>19</v>
      </c>
      <c r="C21" s="232" t="s">
        <v>177</v>
      </c>
      <c r="D21" s="233" t="s">
        <v>178</v>
      </c>
      <c r="E21" s="226" t="s">
        <v>166</v>
      </c>
      <c r="F21" s="85" t="s">
        <v>18</v>
      </c>
      <c r="G21" s="86" t="s">
        <v>50</v>
      </c>
      <c r="H21" s="223">
        <v>9</v>
      </c>
      <c r="I21" s="223">
        <v>17</v>
      </c>
      <c r="J21" s="223">
        <v>17</v>
      </c>
      <c r="K21" s="223">
        <v>15</v>
      </c>
      <c r="L21" s="223">
        <f>SUM(Tableau247[[#This Row],[VTT-O]:[Triathlon]])</f>
        <v>58</v>
      </c>
      <c r="M21" s="223">
        <v>15</v>
      </c>
      <c r="N21" s="223"/>
      <c r="O21" s="223">
        <v>17</v>
      </c>
      <c r="P21" s="223">
        <v>20</v>
      </c>
      <c r="Q21" s="223"/>
      <c r="R21" s="223">
        <f>SUM(Tableau247[[#This Row],[Sauvetage]:[VTT Mania]])</f>
        <v>37</v>
      </c>
      <c r="S21" s="223">
        <v>21</v>
      </c>
      <c r="T21" s="223">
        <f>SUM(R21,L21)</f>
        <v>95</v>
      </c>
      <c r="U21" s="223">
        <v>19</v>
      </c>
    </row>
    <row r="22" spans="1:21" s="131" customFormat="1" ht="20">
      <c r="A22" s="129">
        <v>32</v>
      </c>
      <c r="B22" s="205">
        <v>20</v>
      </c>
      <c r="C22" s="78" t="s">
        <v>109</v>
      </c>
      <c r="D22" s="127" t="s">
        <v>110</v>
      </c>
      <c r="E22" s="78" t="s">
        <v>135</v>
      </c>
      <c r="F22" s="79" t="s">
        <v>18</v>
      </c>
      <c r="G22" s="206" t="s">
        <v>50</v>
      </c>
      <c r="H22" s="83">
        <v>20</v>
      </c>
      <c r="I22" s="83">
        <v>20</v>
      </c>
      <c r="J22" s="83">
        <v>14</v>
      </c>
      <c r="K22" s="83">
        <v>11</v>
      </c>
      <c r="L22" s="83">
        <f>SUM(Tableau247[[#This Row],[VTT-O]:[Triathlon]])</f>
        <v>65</v>
      </c>
      <c r="M22" s="83">
        <v>19</v>
      </c>
      <c r="N22" s="83"/>
      <c r="O22" s="83">
        <v>12</v>
      </c>
      <c r="P22" s="83">
        <v>19</v>
      </c>
      <c r="Q22" s="83"/>
      <c r="R22" s="83">
        <f>SUM(Tableau247[[#This Row],[Sauvetage]:[VTT Mania]])</f>
        <v>31</v>
      </c>
      <c r="S22" s="83">
        <v>15</v>
      </c>
      <c r="T22" s="83">
        <f>SUM(R22,L22)</f>
        <v>96</v>
      </c>
      <c r="U22" s="83">
        <v>20</v>
      </c>
    </row>
    <row r="23" spans="1:21" s="228" customFormat="1" ht="20">
      <c r="A23" s="219">
        <v>22</v>
      </c>
      <c r="B23" s="220">
        <v>21</v>
      </c>
      <c r="C23" s="234" t="s">
        <v>46</v>
      </c>
      <c r="D23" s="84" t="s">
        <v>47</v>
      </c>
      <c r="E23" s="226" t="s">
        <v>39</v>
      </c>
      <c r="F23" s="223" t="s">
        <v>18</v>
      </c>
      <c r="G23" s="235" t="s">
        <v>50</v>
      </c>
      <c r="H23" s="223">
        <v>16</v>
      </c>
      <c r="I23" s="223">
        <v>21</v>
      </c>
      <c r="J23" s="223">
        <v>15</v>
      </c>
      <c r="K23" s="223">
        <v>20</v>
      </c>
      <c r="L23" s="223">
        <f>SUM(Tableau247[[#This Row],[VTT-O]:[Triathlon]])</f>
        <v>72</v>
      </c>
      <c r="M23" s="223">
        <v>21</v>
      </c>
      <c r="N23" s="223"/>
      <c r="O23" s="223">
        <v>13</v>
      </c>
      <c r="P23" s="223">
        <v>21</v>
      </c>
      <c r="Q23" s="223"/>
      <c r="R23" s="223">
        <f>SUM(Tableau247[[#This Row],[Sauvetage]:[VTT Mania]])</f>
        <v>34</v>
      </c>
      <c r="S23" s="223">
        <v>19</v>
      </c>
      <c r="T23" s="223">
        <f>SUM(R23,L23)</f>
        <v>106</v>
      </c>
      <c r="U23" s="223">
        <v>21</v>
      </c>
    </row>
    <row r="25" spans="1:21">
      <c r="C25" s="156" t="s">
        <v>214</v>
      </c>
      <c r="D25" s="156"/>
      <c r="L25" s="154" t="s">
        <v>215</v>
      </c>
      <c r="M25" s="154"/>
    </row>
    <row r="26" spans="1:21" ht="15.5">
      <c r="A26" s="184">
        <v>34</v>
      </c>
      <c r="B26" s="185">
        <v>1</v>
      </c>
      <c r="C26" s="166" t="s">
        <v>152</v>
      </c>
      <c r="D26" s="166" t="s">
        <v>153</v>
      </c>
      <c r="E26" s="148" t="s">
        <v>111</v>
      </c>
      <c r="F26" s="161" t="s">
        <v>18</v>
      </c>
      <c r="G26" s="168" t="s">
        <v>21</v>
      </c>
      <c r="J26" s="111">
        <v>29</v>
      </c>
      <c r="K26" s="188">
        <v>1</v>
      </c>
      <c r="L26" s="178" t="s">
        <v>94</v>
      </c>
      <c r="M26" s="179" t="s">
        <v>95</v>
      </c>
      <c r="N26" s="178" t="s">
        <v>89</v>
      </c>
      <c r="O26" s="110" t="s">
        <v>18</v>
      </c>
      <c r="P26" s="180" t="s">
        <v>50</v>
      </c>
    </row>
    <row r="27" spans="1:21" ht="15.5">
      <c r="A27" s="142">
        <v>24</v>
      </c>
      <c r="B27" s="186">
        <v>2</v>
      </c>
      <c r="C27" s="143" t="s">
        <v>67</v>
      </c>
      <c r="D27" s="187" t="s">
        <v>68</v>
      </c>
      <c r="E27" s="145" t="s">
        <v>52</v>
      </c>
      <c r="F27" s="146" t="s">
        <v>18</v>
      </c>
      <c r="G27" s="174" t="s">
        <v>21</v>
      </c>
      <c r="J27" s="142">
        <v>28</v>
      </c>
      <c r="K27" s="186">
        <v>2</v>
      </c>
      <c r="L27" s="145" t="s">
        <v>92</v>
      </c>
      <c r="M27" s="150" t="s">
        <v>93</v>
      </c>
      <c r="N27" s="145" t="s">
        <v>89</v>
      </c>
      <c r="O27" s="125" t="s">
        <v>18</v>
      </c>
      <c r="P27" s="174" t="s">
        <v>50</v>
      </c>
    </row>
    <row r="28" spans="1:21" ht="15.5">
      <c r="A28" s="135">
        <v>23</v>
      </c>
      <c r="B28" s="189">
        <v>3</v>
      </c>
      <c r="C28" s="190" t="s">
        <v>65</v>
      </c>
      <c r="D28" s="191" t="s">
        <v>66</v>
      </c>
      <c r="E28" s="152" t="s">
        <v>52</v>
      </c>
      <c r="F28" s="141" t="s">
        <v>18</v>
      </c>
      <c r="G28" s="177" t="s">
        <v>21</v>
      </c>
      <c r="J28" s="139">
        <v>21</v>
      </c>
      <c r="K28" s="192">
        <v>3</v>
      </c>
      <c r="L28" s="183" t="s">
        <v>44</v>
      </c>
      <c r="M28" s="153" t="s">
        <v>45</v>
      </c>
      <c r="N28" s="152" t="s">
        <v>39</v>
      </c>
      <c r="O28" s="135" t="s">
        <v>18</v>
      </c>
      <c r="P28" s="177" t="s">
        <v>50</v>
      </c>
    </row>
  </sheetData>
  <mergeCells count="4">
    <mergeCell ref="H1:K1"/>
    <mergeCell ref="N1:U1"/>
    <mergeCell ref="C25:D25"/>
    <mergeCell ref="L25:M25"/>
  </mergeCells>
  <phoneticPr fontId="33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E940A-7636-4A06-94EB-BA9FC70898B2}">
  <dimension ref="A1:U28"/>
  <sheetViews>
    <sheetView tabSelected="1" topLeftCell="A5" zoomScale="82" zoomScaleNormal="100" workbookViewId="0">
      <selection activeCell="G9" sqref="G9"/>
    </sheetView>
  </sheetViews>
  <sheetFormatPr baseColWidth="10" defaultRowHeight="14.5"/>
  <cols>
    <col min="3" max="3" width="31.90625" customWidth="1"/>
    <col min="4" max="4" width="26.26953125" customWidth="1"/>
    <col min="5" max="5" width="14.36328125" customWidth="1"/>
    <col min="12" max="12" width="14.08984375" style="62" customWidth="1"/>
    <col min="13" max="13" width="14.453125" style="62" customWidth="1"/>
    <col min="17" max="17" width="10.90625" style="62"/>
    <col min="18" max="18" width="13.453125" style="62" customWidth="1"/>
    <col min="19" max="20" width="14.90625" style="62" customWidth="1"/>
    <col min="21" max="21" width="15.36328125" customWidth="1"/>
  </cols>
  <sheetData>
    <row r="1" spans="1:21">
      <c r="H1" s="8" t="s">
        <v>25</v>
      </c>
      <c r="I1" s="8"/>
      <c r="J1" s="8"/>
      <c r="K1" s="8"/>
      <c r="L1" s="7"/>
      <c r="M1" s="7"/>
      <c r="N1" s="9" t="s">
        <v>30</v>
      </c>
      <c r="O1" s="9"/>
      <c r="P1" s="9"/>
      <c r="Q1" s="9"/>
      <c r="R1" s="9"/>
      <c r="S1" s="9"/>
      <c r="T1" s="9"/>
      <c r="U1" s="9"/>
    </row>
    <row r="2" spans="1:21">
      <c r="A2" s="1" t="s">
        <v>4</v>
      </c>
      <c r="B2" s="4" t="s">
        <v>24</v>
      </c>
      <c r="C2" s="5" t="s">
        <v>1</v>
      </c>
      <c r="D2" s="6" t="s">
        <v>36</v>
      </c>
      <c r="E2" s="1" t="s">
        <v>23</v>
      </c>
      <c r="F2" s="2" t="s">
        <v>2</v>
      </c>
      <c r="G2" s="3" t="s">
        <v>3</v>
      </c>
      <c r="H2" s="4" t="s">
        <v>26</v>
      </c>
      <c r="I2" s="4" t="s">
        <v>27</v>
      </c>
      <c r="J2" s="4" t="s">
        <v>28</v>
      </c>
      <c r="K2" s="4" t="s">
        <v>29</v>
      </c>
      <c r="L2" s="4" t="s">
        <v>204</v>
      </c>
      <c r="M2" s="4" t="s">
        <v>186</v>
      </c>
      <c r="N2" s="4" t="s">
        <v>35</v>
      </c>
      <c r="O2" s="4" t="s">
        <v>32</v>
      </c>
      <c r="P2" s="4" t="s">
        <v>31</v>
      </c>
      <c r="Q2" s="4" t="s">
        <v>208</v>
      </c>
      <c r="R2" s="4" t="s">
        <v>206</v>
      </c>
      <c r="S2" s="4" t="s">
        <v>189</v>
      </c>
      <c r="T2" s="4" t="s">
        <v>210</v>
      </c>
      <c r="U2" s="4" t="s">
        <v>207</v>
      </c>
    </row>
    <row r="3" spans="1:21" s="112" customFormat="1" ht="20">
      <c r="A3" s="107">
        <v>4</v>
      </c>
      <c r="B3" s="199">
        <v>1</v>
      </c>
      <c r="C3" s="124" t="s">
        <v>74</v>
      </c>
      <c r="D3" s="108" t="s">
        <v>75</v>
      </c>
      <c r="E3" s="109" t="s">
        <v>52</v>
      </c>
      <c r="F3" s="110" t="s">
        <v>51</v>
      </c>
      <c r="G3" s="196" t="s">
        <v>21</v>
      </c>
      <c r="H3" s="195">
        <v>1</v>
      </c>
      <c r="I3" s="195">
        <v>4</v>
      </c>
      <c r="J3" s="195">
        <v>2</v>
      </c>
      <c r="K3" s="195">
        <v>1</v>
      </c>
      <c r="L3" s="195">
        <f>SUM(Tableau2478[[#This Row],[VTT-O]:[Triathlon]])</f>
        <v>8</v>
      </c>
      <c r="M3" s="195">
        <v>1</v>
      </c>
      <c r="N3" s="195"/>
      <c r="O3" s="195">
        <v>4</v>
      </c>
      <c r="P3" s="195">
        <v>1</v>
      </c>
      <c r="Q3" s="195"/>
      <c r="R3" s="195">
        <f>SUM(Tableau2478[[#This Row],[Sauvetage]:[Mania]])</f>
        <v>5</v>
      </c>
      <c r="S3" s="195">
        <v>1</v>
      </c>
      <c r="T3" s="195">
        <f>SUM(S3,M3)</f>
        <v>2</v>
      </c>
      <c r="U3" s="195">
        <v>1</v>
      </c>
    </row>
    <row r="4" spans="1:21" s="112" customFormat="1" ht="20">
      <c r="A4" s="165">
        <v>7</v>
      </c>
      <c r="B4" s="207">
        <v>2</v>
      </c>
      <c r="C4" s="166" t="s">
        <v>98</v>
      </c>
      <c r="D4" s="166" t="s">
        <v>99</v>
      </c>
      <c r="E4" s="166" t="s">
        <v>89</v>
      </c>
      <c r="F4" s="110" t="s">
        <v>51</v>
      </c>
      <c r="G4" s="168" t="s">
        <v>50</v>
      </c>
      <c r="H4" s="169">
        <v>2</v>
      </c>
      <c r="I4" s="169">
        <v>7</v>
      </c>
      <c r="J4" s="169">
        <v>1</v>
      </c>
      <c r="K4" s="169">
        <v>3</v>
      </c>
      <c r="L4" s="169">
        <f>SUM(Tableau2478[[#This Row],[VTT-O]:[Triathlon]])</f>
        <v>13</v>
      </c>
      <c r="M4" s="169">
        <v>2</v>
      </c>
      <c r="N4" s="169"/>
      <c r="O4" s="169">
        <v>2</v>
      </c>
      <c r="P4" s="169">
        <v>4</v>
      </c>
      <c r="Q4" s="169"/>
      <c r="R4" s="169">
        <f>SUM(Tableau2478[[#This Row],[Sauvetage]:[Mania]])</f>
        <v>6</v>
      </c>
      <c r="S4" s="169">
        <v>2</v>
      </c>
      <c r="T4" s="169">
        <f>SUM(S4,M4)</f>
        <v>4</v>
      </c>
      <c r="U4" s="169">
        <v>2</v>
      </c>
    </row>
    <row r="5" spans="1:21" s="116" customFormat="1" ht="20">
      <c r="A5" s="170">
        <v>3</v>
      </c>
      <c r="B5" s="200">
        <v>3</v>
      </c>
      <c r="C5" s="145" t="s">
        <v>42</v>
      </c>
      <c r="D5" s="114" t="s">
        <v>43</v>
      </c>
      <c r="E5" s="145" t="s">
        <v>39</v>
      </c>
      <c r="F5" s="115" t="s">
        <v>51</v>
      </c>
      <c r="G5" s="197" t="s">
        <v>50</v>
      </c>
      <c r="H5" s="175">
        <v>6</v>
      </c>
      <c r="I5" s="175">
        <v>6</v>
      </c>
      <c r="J5" s="175">
        <v>10</v>
      </c>
      <c r="K5" s="175">
        <v>7</v>
      </c>
      <c r="L5" s="175">
        <f>SUM(Tableau2478[[#This Row],[VTT-O]:[Triathlon]])</f>
        <v>29</v>
      </c>
      <c r="M5" s="175">
        <v>7</v>
      </c>
      <c r="N5" s="175"/>
      <c r="O5" s="175">
        <v>3</v>
      </c>
      <c r="P5" s="175">
        <v>14</v>
      </c>
      <c r="Q5" s="175"/>
      <c r="R5" s="175">
        <f>SUM(Tableau2478[[#This Row],[Sauvetage]:[Mania]])</f>
        <v>17</v>
      </c>
      <c r="S5" s="175">
        <v>6</v>
      </c>
      <c r="T5" s="175">
        <f>SUM(S5,M5)</f>
        <v>13</v>
      </c>
      <c r="U5" s="175">
        <v>3</v>
      </c>
    </row>
    <row r="6" spans="1:21" s="123" customFormat="1" ht="20">
      <c r="A6" s="176">
        <v>1</v>
      </c>
      <c r="B6" s="210">
        <v>4</v>
      </c>
      <c r="C6" s="151" t="s">
        <v>37</v>
      </c>
      <c r="D6" s="261" t="s">
        <v>38</v>
      </c>
      <c r="E6" s="120" t="s">
        <v>39</v>
      </c>
      <c r="F6" s="139" t="s">
        <v>51</v>
      </c>
      <c r="G6" s="260" t="s">
        <v>50</v>
      </c>
      <c r="H6" s="139">
        <v>5</v>
      </c>
      <c r="I6" s="139">
        <v>8</v>
      </c>
      <c r="J6" s="139">
        <v>3</v>
      </c>
      <c r="K6" s="139">
        <v>9</v>
      </c>
      <c r="L6" s="139">
        <f>SUM(Tableau2478[[#This Row],[VTT-O]:[Triathlon]])</f>
        <v>25</v>
      </c>
      <c r="M6" s="139">
        <v>6</v>
      </c>
      <c r="N6" s="139"/>
      <c r="O6" s="139">
        <v>16</v>
      </c>
      <c r="P6" s="139">
        <v>3</v>
      </c>
      <c r="Q6" s="139"/>
      <c r="R6" s="139">
        <f>SUM(Tableau2478[[#This Row],[Sauvetage]:[Mania]])</f>
        <v>19</v>
      </c>
      <c r="S6" s="139">
        <v>8</v>
      </c>
      <c r="T6" s="139">
        <f>SUM(S6,M6)</f>
        <v>14</v>
      </c>
      <c r="U6" s="139">
        <v>4</v>
      </c>
    </row>
    <row r="7" spans="1:21" s="123" customFormat="1" ht="20">
      <c r="A7" s="117">
        <v>16</v>
      </c>
      <c r="B7" s="201">
        <v>4</v>
      </c>
      <c r="C7" s="262" t="s">
        <v>181</v>
      </c>
      <c r="D7" s="263" t="s">
        <v>182</v>
      </c>
      <c r="E7" s="120" t="s">
        <v>166</v>
      </c>
      <c r="F7" s="121" t="s">
        <v>51</v>
      </c>
      <c r="G7" s="255" t="s">
        <v>50</v>
      </c>
      <c r="H7" s="122">
        <v>7</v>
      </c>
      <c r="I7" s="122">
        <v>1</v>
      </c>
      <c r="J7" s="122">
        <v>13</v>
      </c>
      <c r="K7" s="122">
        <v>2</v>
      </c>
      <c r="L7" s="122">
        <f>SUM(Tableau2478[[#This Row],[VTT-O]:[Triathlon]])</f>
        <v>23</v>
      </c>
      <c r="M7" s="122">
        <v>4</v>
      </c>
      <c r="N7" s="122"/>
      <c r="O7" s="122">
        <v>12</v>
      </c>
      <c r="P7" s="122">
        <v>8</v>
      </c>
      <c r="Q7" s="122"/>
      <c r="R7" s="122">
        <f>SUM(Tableau2478[[#This Row],[Sauvetage]:[Mania]])</f>
        <v>20</v>
      </c>
      <c r="S7" s="122">
        <v>10</v>
      </c>
      <c r="T7" s="122">
        <f>SUM(S7,M7)</f>
        <v>14</v>
      </c>
      <c r="U7" s="122">
        <v>4</v>
      </c>
    </row>
    <row r="8" spans="1:21" s="128" customFormat="1" ht="20">
      <c r="A8" s="15">
        <v>12</v>
      </c>
      <c r="B8" s="203">
        <v>6</v>
      </c>
      <c r="C8" s="67" t="s">
        <v>160</v>
      </c>
      <c r="D8" s="67" t="s">
        <v>161</v>
      </c>
      <c r="E8" s="64" t="s">
        <v>111</v>
      </c>
      <c r="F8" s="25" t="s">
        <v>51</v>
      </c>
      <c r="G8" s="101" t="s">
        <v>50</v>
      </c>
      <c r="H8" s="16">
        <v>8</v>
      </c>
      <c r="I8" s="16">
        <v>11</v>
      </c>
      <c r="J8" s="16">
        <v>9</v>
      </c>
      <c r="K8" s="16">
        <v>6</v>
      </c>
      <c r="L8" s="16">
        <f>SUM(Tableau2478[[#This Row],[VTT-O]:[Triathlon]])</f>
        <v>34</v>
      </c>
      <c r="M8" s="16">
        <v>8</v>
      </c>
      <c r="N8" s="16"/>
      <c r="O8" s="16">
        <v>13</v>
      </c>
      <c r="P8" s="16">
        <v>5</v>
      </c>
      <c r="Q8" s="16"/>
      <c r="R8" s="16">
        <f>SUM(Tableau2478[[#This Row],[Sauvetage]:[Mania]])</f>
        <v>18</v>
      </c>
      <c r="S8" s="16">
        <v>7</v>
      </c>
      <c r="T8" s="16">
        <f>SUM(S8,M8)</f>
        <v>15</v>
      </c>
      <c r="U8" s="16">
        <v>6</v>
      </c>
    </row>
    <row r="9" spans="1:21" s="12" customFormat="1" ht="20">
      <c r="A9" s="126">
        <v>10</v>
      </c>
      <c r="B9" s="205">
        <v>7</v>
      </c>
      <c r="C9" s="72" t="s">
        <v>131</v>
      </c>
      <c r="D9" s="72" t="s">
        <v>132</v>
      </c>
      <c r="E9" s="75" t="s">
        <v>124</v>
      </c>
      <c r="F9" s="82" t="s">
        <v>51</v>
      </c>
      <c r="G9" s="99" t="s">
        <v>50</v>
      </c>
      <c r="H9" s="83">
        <v>3</v>
      </c>
      <c r="I9" s="83">
        <v>15</v>
      </c>
      <c r="J9" s="83">
        <v>14</v>
      </c>
      <c r="K9" s="83">
        <v>17</v>
      </c>
      <c r="L9" s="83">
        <f>SUM(Tableau2478[[#This Row],[VTT-O]:[Triathlon]])</f>
        <v>49</v>
      </c>
      <c r="M9" s="83">
        <v>13</v>
      </c>
      <c r="N9" s="83"/>
      <c r="O9" s="83">
        <v>1</v>
      </c>
      <c r="P9" s="83">
        <v>6</v>
      </c>
      <c r="Q9" s="83"/>
      <c r="R9" s="83">
        <f>SUM(Tableau2478[[#This Row],[Sauvetage]:[Mania]])</f>
        <v>7</v>
      </c>
      <c r="S9" s="83">
        <v>3</v>
      </c>
      <c r="T9" s="83">
        <f>SUM(S9,M9)</f>
        <v>16</v>
      </c>
      <c r="U9" s="83">
        <v>7</v>
      </c>
    </row>
    <row r="10" spans="1:21" s="128" customFormat="1" ht="20">
      <c r="A10" s="15">
        <v>13</v>
      </c>
      <c r="B10" s="203">
        <v>7</v>
      </c>
      <c r="C10" s="105" t="s">
        <v>162</v>
      </c>
      <c r="D10" s="66" t="s">
        <v>163</v>
      </c>
      <c r="E10" s="65" t="s">
        <v>111</v>
      </c>
      <c r="F10" s="25" t="s">
        <v>51</v>
      </c>
      <c r="G10" s="70" t="s">
        <v>50</v>
      </c>
      <c r="H10" s="16">
        <v>11</v>
      </c>
      <c r="I10" s="16">
        <v>13</v>
      </c>
      <c r="J10" s="16">
        <v>11</v>
      </c>
      <c r="K10" s="16">
        <v>8</v>
      </c>
      <c r="L10" s="16">
        <f>SUM(Tableau2478[[#This Row],[VTT-O]:[Triathlon]])</f>
        <v>43</v>
      </c>
      <c r="M10" s="16">
        <v>11</v>
      </c>
      <c r="N10" s="16"/>
      <c r="O10" s="16">
        <v>9</v>
      </c>
      <c r="P10" s="16">
        <v>7</v>
      </c>
      <c r="Q10" s="16"/>
      <c r="R10" s="16">
        <f>SUM(Tableau2478[[#This Row],[Sauvetage]:[Mania]])</f>
        <v>16</v>
      </c>
      <c r="S10" s="16">
        <v>5</v>
      </c>
      <c r="T10" s="16">
        <f>SUM(S10,M10)</f>
        <v>16</v>
      </c>
      <c r="U10" s="16">
        <v>7</v>
      </c>
    </row>
    <row r="11" spans="1:21" ht="20">
      <c r="A11" s="13">
        <v>6</v>
      </c>
      <c r="B11" s="202">
        <v>9</v>
      </c>
      <c r="C11" s="94" t="s">
        <v>84</v>
      </c>
      <c r="D11" s="64" t="s">
        <v>85</v>
      </c>
      <c r="E11" s="50" t="s">
        <v>88</v>
      </c>
      <c r="F11" s="25" t="s">
        <v>51</v>
      </c>
      <c r="G11" s="69" t="s">
        <v>50</v>
      </c>
      <c r="H11" s="14">
        <v>10</v>
      </c>
      <c r="I11" s="14">
        <v>14</v>
      </c>
      <c r="J11" s="14">
        <v>17</v>
      </c>
      <c r="K11" s="14">
        <v>14</v>
      </c>
      <c r="L11" s="14">
        <f>SUM(Tableau2478[[#This Row],[VTT-O]:[Triathlon]])</f>
        <v>55</v>
      </c>
      <c r="M11" s="14">
        <v>15</v>
      </c>
      <c r="N11" s="14"/>
      <c r="O11" s="14">
        <v>7</v>
      </c>
      <c r="P11" s="14">
        <v>2</v>
      </c>
      <c r="Q11" s="14"/>
      <c r="R11" s="14">
        <f>SUM(Tableau2478[[#This Row],[Sauvetage]:[Mania]])</f>
        <v>9</v>
      </c>
      <c r="S11" s="14">
        <v>4</v>
      </c>
      <c r="T11" s="14">
        <f>SUM(S11,M11)</f>
        <v>19</v>
      </c>
      <c r="U11" s="14">
        <v>9</v>
      </c>
    </row>
    <row r="12" spans="1:21" ht="20">
      <c r="A12" s="13">
        <v>2</v>
      </c>
      <c r="B12" s="202">
        <v>10</v>
      </c>
      <c r="C12" s="94" t="s">
        <v>40</v>
      </c>
      <c r="D12" s="64" t="s">
        <v>41</v>
      </c>
      <c r="E12" s="64" t="s">
        <v>39</v>
      </c>
      <c r="F12" s="16" t="s">
        <v>51</v>
      </c>
      <c r="G12" s="256" t="s">
        <v>50</v>
      </c>
      <c r="H12" s="14">
        <v>17</v>
      </c>
      <c r="I12" s="14">
        <v>3</v>
      </c>
      <c r="J12" s="14">
        <v>6</v>
      </c>
      <c r="K12" s="14">
        <v>10</v>
      </c>
      <c r="L12" s="14">
        <f>SUM(Tableau2478[[#This Row],[VTT-O]:[Triathlon]])</f>
        <v>36</v>
      </c>
      <c r="M12" s="14">
        <v>9</v>
      </c>
      <c r="N12" s="14"/>
      <c r="O12" s="14">
        <v>5</v>
      </c>
      <c r="P12" s="14">
        <v>16</v>
      </c>
      <c r="Q12" s="14"/>
      <c r="R12" s="14">
        <f>SUM(Tableau2478[[#This Row],[Sauvetage]:[Mania]])</f>
        <v>21</v>
      </c>
      <c r="S12" s="14">
        <v>11</v>
      </c>
      <c r="T12" s="14">
        <f>SUM(S12,M12)</f>
        <v>20</v>
      </c>
      <c r="U12" s="14">
        <v>10</v>
      </c>
    </row>
    <row r="13" spans="1:21" ht="20">
      <c r="A13" s="13">
        <v>17</v>
      </c>
      <c r="B13" s="202">
        <v>10</v>
      </c>
      <c r="C13" s="92" t="s">
        <v>78</v>
      </c>
      <c r="D13" s="254" t="s">
        <v>79</v>
      </c>
      <c r="E13" s="97" t="s">
        <v>52</v>
      </c>
      <c r="F13" s="16" t="s">
        <v>80</v>
      </c>
      <c r="G13" s="102" t="s">
        <v>50</v>
      </c>
      <c r="H13" s="14">
        <v>4</v>
      </c>
      <c r="I13" s="14">
        <v>4</v>
      </c>
      <c r="J13" s="14">
        <v>4</v>
      </c>
      <c r="K13" s="14">
        <v>11</v>
      </c>
      <c r="L13" s="14">
        <f>SUM(Tableau2478[[#This Row],[VTT-O]:[Triathlon]])</f>
        <v>23</v>
      </c>
      <c r="M13" s="14">
        <v>4</v>
      </c>
      <c r="N13" s="14"/>
      <c r="O13" s="14">
        <v>17</v>
      </c>
      <c r="P13" s="14">
        <v>9</v>
      </c>
      <c r="Q13" s="14"/>
      <c r="R13" s="14">
        <f>SUM(Tableau2478[[#This Row],[Sauvetage]:[Mania]])</f>
        <v>26</v>
      </c>
      <c r="S13" s="14">
        <v>16</v>
      </c>
      <c r="T13" s="14">
        <f>SUM(S13,M13)</f>
        <v>20</v>
      </c>
      <c r="U13" s="14">
        <v>10</v>
      </c>
    </row>
    <row r="14" spans="1:21" ht="20">
      <c r="A14" s="13">
        <v>8</v>
      </c>
      <c r="B14" s="202">
        <v>10</v>
      </c>
      <c r="C14" s="95" t="s">
        <v>183</v>
      </c>
      <c r="D14" s="64" t="s">
        <v>100</v>
      </c>
      <c r="E14" s="64" t="s">
        <v>185</v>
      </c>
      <c r="F14" s="25" t="s">
        <v>51</v>
      </c>
      <c r="G14" s="256" t="s">
        <v>50</v>
      </c>
      <c r="H14" s="14">
        <v>9</v>
      </c>
      <c r="I14" s="14">
        <v>2</v>
      </c>
      <c r="J14" s="14">
        <v>5</v>
      </c>
      <c r="K14" s="14">
        <v>4</v>
      </c>
      <c r="L14" s="14">
        <f>SUM(Tableau2478[[#This Row],[VTT-O]:[Triathlon]])</f>
        <v>20</v>
      </c>
      <c r="M14" s="14">
        <v>3</v>
      </c>
      <c r="N14" s="14"/>
      <c r="O14" s="14">
        <v>15</v>
      </c>
      <c r="P14" s="14">
        <v>17</v>
      </c>
      <c r="Q14" s="14"/>
      <c r="R14" s="14">
        <f>SUM(Tableau2478[[#This Row],[Sauvetage]:[Mania]])</f>
        <v>32</v>
      </c>
      <c r="S14" s="14">
        <v>17</v>
      </c>
      <c r="T14" s="14">
        <f>SUM(S14,M14)</f>
        <v>20</v>
      </c>
      <c r="U14" s="14">
        <v>10</v>
      </c>
    </row>
    <row r="15" spans="1:21" ht="20">
      <c r="A15" s="13">
        <v>11</v>
      </c>
      <c r="B15" s="202">
        <v>13</v>
      </c>
      <c r="C15" s="65" t="s">
        <v>133</v>
      </c>
      <c r="D15" s="65" t="s">
        <v>134</v>
      </c>
      <c r="E15" s="65" t="s">
        <v>124</v>
      </c>
      <c r="F15" s="25" t="s">
        <v>51</v>
      </c>
      <c r="G15" s="70" t="s">
        <v>50</v>
      </c>
      <c r="H15" s="14">
        <v>15</v>
      </c>
      <c r="I15" s="14">
        <v>8</v>
      </c>
      <c r="J15" s="14">
        <v>15</v>
      </c>
      <c r="K15" s="14">
        <v>13</v>
      </c>
      <c r="L15" s="14">
        <f>SUM(Tableau2478[[#This Row],[VTT-O]:[Triathlon]])</f>
        <v>51</v>
      </c>
      <c r="M15" s="14">
        <v>14</v>
      </c>
      <c r="N15" s="14"/>
      <c r="O15" s="14">
        <v>10</v>
      </c>
      <c r="P15" s="14">
        <v>9</v>
      </c>
      <c r="Q15" s="14"/>
      <c r="R15" s="14">
        <f>SUM(Tableau2478[[#This Row],[Sauvetage]:[Mania]])</f>
        <v>19</v>
      </c>
      <c r="S15" s="14">
        <v>8</v>
      </c>
      <c r="T15" s="14">
        <f>SUM(S15,M15)</f>
        <v>22</v>
      </c>
      <c r="U15" s="14">
        <v>13</v>
      </c>
    </row>
    <row r="16" spans="1:21" s="131" customFormat="1" ht="20">
      <c r="A16" s="13">
        <v>5</v>
      </c>
      <c r="B16" s="202">
        <v>14</v>
      </c>
      <c r="C16" s="104" t="s">
        <v>76</v>
      </c>
      <c r="D16" s="106" t="s">
        <v>77</v>
      </c>
      <c r="E16" s="66" t="s">
        <v>52</v>
      </c>
      <c r="F16" s="25" t="s">
        <v>51</v>
      </c>
      <c r="G16" s="100" t="s">
        <v>50</v>
      </c>
      <c r="H16" s="14">
        <v>14</v>
      </c>
      <c r="I16" s="14">
        <v>10</v>
      </c>
      <c r="J16" s="14">
        <v>12</v>
      </c>
      <c r="K16" s="14">
        <v>5</v>
      </c>
      <c r="L16" s="14">
        <f>SUM(Tableau2478[[#This Row],[VTT-O]:[Triathlon]])</f>
        <v>41</v>
      </c>
      <c r="M16" s="14">
        <v>10</v>
      </c>
      <c r="N16" s="14"/>
      <c r="O16" s="14">
        <v>14</v>
      </c>
      <c r="P16" s="14">
        <v>11</v>
      </c>
      <c r="Q16" s="14"/>
      <c r="R16" s="14">
        <f>SUM(Tableau2478[[#This Row],[Sauvetage]:[Mania]])</f>
        <v>25</v>
      </c>
      <c r="S16" s="14">
        <v>15</v>
      </c>
      <c r="T16" s="14">
        <f>SUM(S16,M16)</f>
        <v>25</v>
      </c>
      <c r="U16" s="14">
        <v>14</v>
      </c>
    </row>
    <row r="17" spans="1:21" ht="20">
      <c r="A17" s="13">
        <v>14</v>
      </c>
      <c r="B17" s="202">
        <v>15</v>
      </c>
      <c r="C17" s="64" t="s">
        <v>164</v>
      </c>
      <c r="D17" s="89" t="s">
        <v>165</v>
      </c>
      <c r="E17" s="50" t="s">
        <v>111</v>
      </c>
      <c r="F17" s="25" t="s">
        <v>51</v>
      </c>
      <c r="G17" s="101" t="s">
        <v>50</v>
      </c>
      <c r="H17" s="14">
        <v>16</v>
      </c>
      <c r="I17" s="14">
        <v>17</v>
      </c>
      <c r="J17" s="14">
        <v>6</v>
      </c>
      <c r="K17" s="14">
        <v>16</v>
      </c>
      <c r="L17" s="14">
        <f>SUM(Tableau2478[[#This Row],[VTT-O]:[Triathlon]])</f>
        <v>55</v>
      </c>
      <c r="M17" s="14">
        <v>15</v>
      </c>
      <c r="N17" s="14"/>
      <c r="O17" s="14">
        <v>8</v>
      </c>
      <c r="P17" s="14">
        <v>13</v>
      </c>
      <c r="Q17" s="14"/>
      <c r="R17" s="14">
        <f>SUM(Tableau2478[[#This Row],[Sauvetage]:[Mania]])</f>
        <v>21</v>
      </c>
      <c r="S17" s="14">
        <v>11</v>
      </c>
      <c r="T17" s="14">
        <f>SUM(S17,M17)</f>
        <v>26</v>
      </c>
      <c r="U17" s="14">
        <v>15</v>
      </c>
    </row>
    <row r="18" spans="1:21" ht="20">
      <c r="A18" s="126">
        <v>9</v>
      </c>
      <c r="B18" s="205">
        <v>15</v>
      </c>
      <c r="C18" s="68" t="s">
        <v>118</v>
      </c>
      <c r="D18" s="241" t="s">
        <v>119</v>
      </c>
      <c r="E18" s="68" t="s">
        <v>135</v>
      </c>
      <c r="F18" s="79" t="s">
        <v>51</v>
      </c>
      <c r="G18" s="206" t="s">
        <v>50</v>
      </c>
      <c r="H18" s="83">
        <v>13</v>
      </c>
      <c r="I18" s="83">
        <v>12</v>
      </c>
      <c r="J18" s="83">
        <v>8</v>
      </c>
      <c r="K18" s="83">
        <v>12</v>
      </c>
      <c r="L18" s="83">
        <f>SUM(Tableau2478[[#This Row],[VTT-O]:[Triathlon]])</f>
        <v>45</v>
      </c>
      <c r="M18" s="83">
        <v>12</v>
      </c>
      <c r="N18" s="83"/>
      <c r="O18" s="83">
        <v>11</v>
      </c>
      <c r="P18" s="83">
        <v>12</v>
      </c>
      <c r="Q18" s="83"/>
      <c r="R18" s="83">
        <f>SUM(Tableau2478[[#This Row],[Sauvetage]:[Mania]])</f>
        <v>23</v>
      </c>
      <c r="S18" s="83">
        <v>14</v>
      </c>
      <c r="T18" s="83">
        <f>SUM(S18,M18)</f>
        <v>26</v>
      </c>
      <c r="U18" s="83">
        <v>15</v>
      </c>
    </row>
    <row r="19" spans="1:21" ht="20">
      <c r="A19" s="15">
        <v>15</v>
      </c>
      <c r="B19" s="203">
        <v>17</v>
      </c>
      <c r="C19" s="93" t="s">
        <v>179</v>
      </c>
      <c r="D19" s="96" t="s">
        <v>180</v>
      </c>
      <c r="E19" s="98" t="s">
        <v>166</v>
      </c>
      <c r="F19" s="25" t="s">
        <v>51</v>
      </c>
      <c r="G19" s="103" t="s">
        <v>50</v>
      </c>
      <c r="H19" s="16">
        <v>12</v>
      </c>
      <c r="I19" s="16">
        <v>16</v>
      </c>
      <c r="J19" s="16">
        <v>16</v>
      </c>
      <c r="K19" s="16">
        <v>15</v>
      </c>
      <c r="L19" s="16">
        <f>SUM(Tableau2478[[#This Row],[VTT-O]:[Triathlon]])</f>
        <v>59</v>
      </c>
      <c r="M19" s="16">
        <v>17</v>
      </c>
      <c r="N19" s="16"/>
      <c r="O19" s="16">
        <v>6</v>
      </c>
      <c r="P19" s="16">
        <v>15</v>
      </c>
      <c r="Q19" s="16"/>
      <c r="R19" s="16">
        <f>SUM(Tableau2478[[#This Row],[Sauvetage]:[Mania]])</f>
        <v>21</v>
      </c>
      <c r="S19" s="16">
        <v>11</v>
      </c>
      <c r="T19" s="16">
        <f>SUM(S19,M19)</f>
        <v>28</v>
      </c>
      <c r="U19" s="16">
        <v>17</v>
      </c>
    </row>
    <row r="22" spans="1:21">
      <c r="C22" s="156" t="s">
        <v>216</v>
      </c>
      <c r="D22" s="156"/>
    </row>
    <row r="23" spans="1:21" ht="15.5">
      <c r="A23" s="184">
        <v>7</v>
      </c>
      <c r="B23" s="198">
        <v>1</v>
      </c>
      <c r="C23" s="166" t="s">
        <v>98</v>
      </c>
      <c r="D23" s="166" t="s">
        <v>99</v>
      </c>
      <c r="E23" s="166" t="s">
        <v>89</v>
      </c>
      <c r="F23" s="110" t="s">
        <v>51</v>
      </c>
      <c r="G23" s="168" t="s">
        <v>50</v>
      </c>
    </row>
    <row r="24" spans="1:21" ht="15.5">
      <c r="A24" s="142">
        <v>3</v>
      </c>
      <c r="B24" s="142">
        <v>2</v>
      </c>
      <c r="C24" s="145" t="s">
        <v>42</v>
      </c>
      <c r="D24" s="114" t="s">
        <v>43</v>
      </c>
      <c r="E24" s="145" t="s">
        <v>39</v>
      </c>
      <c r="F24" s="115" t="s">
        <v>51</v>
      </c>
      <c r="G24" s="197" t="s">
        <v>50</v>
      </c>
    </row>
    <row r="25" spans="1:21" ht="15.5">
      <c r="A25" s="139">
        <v>1</v>
      </c>
      <c r="B25" s="135">
        <v>3</v>
      </c>
      <c r="C25" s="151" t="s">
        <v>37</v>
      </c>
      <c r="D25" s="261" t="s">
        <v>38</v>
      </c>
      <c r="E25" s="120" t="s">
        <v>39</v>
      </c>
      <c r="F25" s="139" t="s">
        <v>51</v>
      </c>
      <c r="G25" s="260" t="s">
        <v>50</v>
      </c>
    </row>
    <row r="26" spans="1:21" ht="15.5">
      <c r="A26" s="135">
        <v>16</v>
      </c>
      <c r="B26" s="239">
        <v>3</v>
      </c>
      <c r="C26" s="262" t="s">
        <v>181</v>
      </c>
      <c r="D26" s="263" t="s">
        <v>182</v>
      </c>
      <c r="E26" s="120" t="s">
        <v>166</v>
      </c>
      <c r="F26" s="138" t="s">
        <v>51</v>
      </c>
      <c r="G26" s="255" t="s">
        <v>50</v>
      </c>
    </row>
    <row r="28" spans="1:21" ht="20">
      <c r="B28" s="264">
        <v>1</v>
      </c>
      <c r="C28" s="133" t="s">
        <v>74</v>
      </c>
      <c r="D28" s="134" t="s">
        <v>75</v>
      </c>
      <c r="E28" s="109" t="s">
        <v>52</v>
      </c>
      <c r="F28" s="110" t="s">
        <v>51</v>
      </c>
      <c r="G28" s="196" t="s">
        <v>21</v>
      </c>
    </row>
  </sheetData>
  <mergeCells count="3">
    <mergeCell ref="H1:K1"/>
    <mergeCell ref="N1:U1"/>
    <mergeCell ref="C22:D22"/>
  </mergeCells>
  <phoneticPr fontId="33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Equipes </vt:lpstr>
      <vt:lpstr>MG</vt:lpstr>
      <vt:lpstr>MF</vt:lpstr>
      <vt:lpstr>BG</vt:lpstr>
      <vt:lpstr>BF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Cassandra DEMARE</dc:creator>
  <cp:lastModifiedBy>Cassandra DEMARE</cp:lastModifiedBy>
  <dcterms:created xsi:type="dcterms:W3CDTF">2015-06-05T18:19:34Z</dcterms:created>
  <dcterms:modified xsi:type="dcterms:W3CDTF">2026-06-04T12:39:09Z</dcterms:modified>
</cp:coreProperties>
</file>